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hidePivotFieldList="1"/>
  <mc:AlternateContent xmlns:mc="http://schemas.openxmlformats.org/markup-compatibility/2006">
    <mc:Choice Requires="x15">
      <x15ac:absPath xmlns:x15ac="http://schemas.microsoft.com/office/spreadsheetml/2010/11/ac" url="https://d.docs.live.net/2eba328ab996dff9/Work/Smartsheet_Publishing/Templates for Update/Free Excel Calendar Templates/"/>
    </mc:Choice>
  </mc:AlternateContent>
  <xr:revisionPtr revIDLastSave="0" documentId="8_{678D6698-7CE0-4254-98BD-EF7A3E88D2C3}" xr6:coauthVersionLast="40" xr6:coauthVersionMax="40" xr10:uidLastSave="{00000000-0000-0000-0000-000000000000}"/>
  <bookViews>
    <workbookView xWindow="-108" yWindow="-108" windowWidth="46296" windowHeight="25536" tabRatio="500" xr2:uid="{00000000-000D-0000-FFFF-FFFF00000000}"/>
  </bookViews>
  <sheets>
    <sheet name="2020 Employee Calendar - EX" sheetId="1" r:id="rId1"/>
    <sheet name="2020 Employee Calendar" sheetId="5" r:id="rId2"/>
    <sheet name="- Disclaimer -" sheetId="4" r:id="rId3"/>
  </sheets>
  <externalReferences>
    <externalReference r:id="rId4"/>
  </externalReferences>
  <definedNames>
    <definedName name="Type" localSheetId="1">'[1]Maintenance Work Order'!#REF!</definedName>
    <definedName name="Type">'[1]Maintenance Work Order'!#REF!</definedName>
    <definedName name="_xlnm.Print_Area" localSheetId="1">'2020 Employee Calendar'!$B$1:$L$26</definedName>
    <definedName name="_xlnm.Print_Area" localSheetId="0">'2020 Employee Calendar - EX'!$B$1:$L$26</definedName>
  </definedNames>
  <calcPr calcId="181029" concurrentCalc="0"/>
  <extLst>
    <ext xmlns:mx="http://schemas.microsoft.com/office/mac/excel/2008/main" uri="{7523E5D3-25F3-A5E0-1632-64F254C22452}">
      <mx:ArchID Flags="2"/>
    </ext>
  </extLst>
</workbook>
</file>

<file path=xl/calcChain.xml><?xml version="1.0" encoding="utf-8"?>
<calcChain xmlns="http://schemas.openxmlformats.org/spreadsheetml/2006/main">
  <c r="K25" i="5" l="1"/>
  <c r="J25" i="5"/>
  <c r="K24" i="5"/>
  <c r="J24" i="5"/>
  <c r="K23" i="5"/>
  <c r="J23" i="5"/>
  <c r="L23" i="5"/>
  <c r="K22" i="5"/>
  <c r="J22" i="5"/>
  <c r="L22" i="5"/>
  <c r="K21" i="5"/>
  <c r="J21" i="5"/>
  <c r="K20" i="5"/>
  <c r="J20" i="5"/>
  <c r="K19" i="5"/>
  <c r="J19" i="5"/>
  <c r="K18" i="5"/>
  <c r="J18" i="5"/>
  <c r="L18" i="5"/>
  <c r="K17" i="5"/>
  <c r="J17" i="5"/>
  <c r="K16" i="5"/>
  <c r="J16" i="5"/>
  <c r="K15" i="5"/>
  <c r="J15" i="5"/>
  <c r="K14" i="5"/>
  <c r="J14" i="5"/>
  <c r="K13" i="5"/>
  <c r="J13" i="5"/>
  <c r="K12" i="5"/>
  <c r="J12" i="5"/>
  <c r="K11" i="5"/>
  <c r="J11" i="5"/>
  <c r="K10" i="5"/>
  <c r="J10" i="5"/>
  <c r="K9" i="5"/>
  <c r="J9" i="5"/>
  <c r="K8" i="5"/>
  <c r="J8" i="5"/>
  <c r="K7" i="5"/>
  <c r="J7" i="5"/>
  <c r="K6" i="5"/>
  <c r="J6" i="5"/>
  <c r="C5" i="5"/>
  <c r="D5" i="5"/>
  <c r="E5" i="5"/>
  <c r="F5" i="5"/>
  <c r="G5" i="5"/>
  <c r="H5" i="5"/>
  <c r="I5" i="5"/>
  <c r="J6" i="1"/>
  <c r="K6" i="1"/>
  <c r="L6" i="1"/>
  <c r="J7" i="1"/>
  <c r="K7" i="1"/>
  <c r="L7" i="1"/>
  <c r="J8" i="1"/>
  <c r="K8" i="1"/>
  <c r="L8" i="1"/>
  <c r="J9" i="1"/>
  <c r="K9" i="1"/>
  <c r="L9" i="1"/>
  <c r="J10" i="1"/>
  <c r="K10" i="1"/>
  <c r="L10" i="1"/>
  <c r="J11" i="1"/>
  <c r="K11" i="1"/>
  <c r="L11" i="1"/>
  <c r="J12" i="1"/>
  <c r="K12" i="1"/>
  <c r="L12" i="1"/>
  <c r="J13" i="1"/>
  <c r="K13" i="1"/>
  <c r="L13" i="1"/>
  <c r="J14" i="1"/>
  <c r="K14" i="1"/>
  <c r="L14" i="1"/>
  <c r="J15" i="1"/>
  <c r="K15" i="1"/>
  <c r="L15" i="1"/>
  <c r="J16" i="1"/>
  <c r="K16" i="1"/>
  <c r="L16" i="1"/>
  <c r="J17" i="1"/>
  <c r="K17" i="1"/>
  <c r="L17" i="1"/>
  <c r="J18" i="1"/>
  <c r="K18" i="1"/>
  <c r="L18" i="1"/>
  <c r="J19" i="1"/>
  <c r="K19" i="1"/>
  <c r="L19" i="1"/>
  <c r="J20" i="1"/>
  <c r="K20" i="1"/>
  <c r="L20" i="1"/>
  <c r="J21" i="1"/>
  <c r="K21" i="1"/>
  <c r="L21" i="1"/>
  <c r="J22" i="1"/>
  <c r="K22" i="1"/>
  <c r="L22" i="1"/>
  <c r="J23" i="1"/>
  <c r="K23" i="1"/>
  <c r="L23" i="1"/>
  <c r="J24" i="1"/>
  <c r="K24" i="1"/>
  <c r="L24" i="1"/>
  <c r="J25" i="1"/>
  <c r="K25" i="1"/>
  <c r="L25" i="1"/>
  <c r="L26" i="1"/>
  <c r="L10" i="5"/>
  <c r="L14" i="5"/>
  <c r="L15" i="5"/>
  <c r="L19" i="5"/>
  <c r="L6" i="5"/>
  <c r="L7" i="5"/>
  <c r="L17" i="5"/>
  <c r="L20" i="5"/>
  <c r="L11" i="5"/>
  <c r="L13" i="5"/>
  <c r="L8" i="5"/>
  <c r="L24" i="5"/>
  <c r="L12" i="5"/>
  <c r="L21" i="5"/>
  <c r="L9" i="5"/>
  <c r="L16" i="5"/>
  <c r="L25" i="5"/>
  <c r="C5" i="1"/>
  <c r="D5" i="1"/>
  <c r="E5" i="1"/>
  <c r="F5" i="1"/>
  <c r="G5" i="1"/>
  <c r="H5" i="1"/>
  <c r="I5" i="1"/>
  <c r="L26" i="5"/>
</calcChain>
</file>

<file path=xl/sharedStrings.xml><?xml version="1.0" encoding="utf-8"?>
<sst xmlns="http://schemas.openxmlformats.org/spreadsheetml/2006/main" count="366" uniqueCount="35">
  <si>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</si>
  <si>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</si>
  <si>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</si>
  <si>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</si>
  <si>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</si>
  <si>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</si>
  <si>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</si>
  <si>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</si>
  <si>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</si>
  <si>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</si>
  <si>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</si>
  <si>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</si>
  <si>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</si>
  <si>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</si>
  <si>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</si>
  <si>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</si>
  <si>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</si>
  <si>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</si>
  <si>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</si>
  <si>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</si>
  <si>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40587 - Cara C.</t>
  </si>
  <si>
    <t>42867 - Alex D.</t>
  </si>
  <si>
    <t>52186 - Nathan M.</t>
  </si>
  <si>
    <t>49862 - Daniel H.</t>
  </si>
  <si>
    <t>EMPLOYEE_ID</t>
  </si>
  <si>
    <t>PAY_RATE</t>
  </si>
  <si>
    <t>SHIFT_TYPE</t>
  </si>
  <si>
    <t>RATE</t>
  </si>
  <si>
    <t>OFF</t>
  </si>
  <si>
    <t>TOTAL COST: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</si>
  <si>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</si>
  <si>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</si>
  <si>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Define Shift Types</t>
  </si>
  <si>
    <t>Enter Employee ID and Pay Rate info</t>
  </si>
  <si>
    <t>2020 EMPLOYEE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</si>
</sst>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b/>
      <sz val="22"/>
      <color theme="0" tint="-0.499984740745262"/>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u/>
      <sz val="12"/>
      <color theme="10"/>
      <name val="Calibri"/>
      <family val="2"/>
      <scheme val="minor"/>
    </font>
    <font>
      <b/>
      <sz val="22"/>
      <color theme="0"/>
      <name val="Century Gothic"/>
      <family val="2"/>
    </font>
  </fonts>
  <fills count="9">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40B14B"/>
        <bgColor indexed="64"/>
      </patternFill>
    </fill>
    <fill>
      <patternFill patternType="solid">
        <fgColor rgb="FFEAEEF3"/>
        <bgColor indexed="64"/>
      </patternFill>
    </fill>
    <fill>
      <patternFill patternType="solid">
        <fgColor theme="0" tint="-0.14999847407452621"/>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3" fillId="0" borderId="0"/>
    <xf numFmtId="0" fontId="17" fillId="0" borderId="0" applyNumberFormat="0" applyFill="0" applyBorder="0" applyAlignment="0" applyProtection="0"/>
  </cellStyleXfs>
  <cellXfs count="52">
    <xf numFmtId="0" fontId="0" fillId="0" borderId="0" xfId="0"/>
    <xf numFmtId="0" fontId="1" fillId="0" borderId="0" xfId="0" applyFont="1"/>
    <xf numFmtId="0" fontId="1" fillId="0" borderId="0" xfId="0" applyFont="1" applyAlignment="1">
      <alignment vertical="center"/>
    </xf>
    <xf numFmtId="14" fontId="2" fillId="2" borderId="2" xfId="0" applyNumberFormat="1" applyFont="1" applyFill="1" applyBorder="1" applyAlignment="1">
      <alignment horizontal="center" vertical="center"/>
    </xf>
    <xf numFmtId="0" fontId="4" fillId="0" borderId="0" xfId="0" applyFont="1"/>
    <xf numFmtId="0" fontId="5" fillId="0" borderId="0" xfId="0" applyFont="1" applyFill="1" applyBorder="1" applyAlignment="1">
      <alignment vertical="center"/>
    </xf>
    <xf numFmtId="14" fontId="6" fillId="0" borderId="0" xfId="0" applyNumberFormat="1" applyFont="1" applyFill="1" applyAlignment="1"/>
    <xf numFmtId="0" fontId="4" fillId="0" borderId="0" xfId="0" applyFont="1" applyFill="1"/>
    <xf numFmtId="0" fontId="4" fillId="0" borderId="0" xfId="0" applyFont="1" applyAlignment="1">
      <alignment vertical="center"/>
    </xf>
    <xf numFmtId="0" fontId="7" fillId="2" borderId="3" xfId="0" applyFont="1" applyFill="1" applyBorder="1" applyAlignment="1">
      <alignment horizontal="left" vertical="center" indent="1"/>
    </xf>
    <xf numFmtId="0" fontId="7" fillId="2" borderId="4" xfId="0" applyFont="1" applyFill="1" applyBorder="1" applyAlignment="1">
      <alignment horizontal="left" vertical="center" indent="1"/>
    </xf>
    <xf numFmtId="0" fontId="4" fillId="0" borderId="0" xfId="0" applyFont="1" applyAlignment="1">
      <alignment horizontal="center"/>
    </xf>
    <xf numFmtId="0" fontId="3" fillId="0" borderId="1" xfId="0" applyFont="1" applyBorder="1" applyAlignment="1">
      <alignment horizontal="center" vertical="center"/>
    </xf>
    <xf numFmtId="49" fontId="8" fillId="0" borderId="0" xfId="0" applyNumberFormat="1" applyFont="1" applyBorder="1" applyAlignment="1">
      <alignment vertical="center"/>
    </xf>
    <xf numFmtId="0" fontId="1" fillId="4" borderId="6" xfId="0" applyFont="1" applyFill="1" applyBorder="1" applyAlignment="1">
      <alignment vertical="center"/>
    </xf>
    <xf numFmtId="0" fontId="2" fillId="4" borderId="5" xfId="0" applyFont="1" applyFill="1" applyBorder="1" applyAlignment="1">
      <alignment horizontal="right" vertical="center" indent="1"/>
    </xf>
    <xf numFmtId="0" fontId="2" fillId="2" borderId="2" xfId="0" applyFont="1" applyFill="1" applyBorder="1" applyAlignment="1">
      <alignment horizontal="center" vertical="center"/>
    </xf>
    <xf numFmtId="0" fontId="3" fillId="0" borderId="5" xfId="0" applyFont="1" applyFill="1" applyBorder="1" applyAlignment="1">
      <alignment horizontal="left" vertical="center" indent="1"/>
    </xf>
    <xf numFmtId="0" fontId="3" fillId="0" borderId="7" xfId="0" applyFont="1" applyFill="1" applyBorder="1" applyAlignment="1">
      <alignment horizontal="left" vertical="center" indent="1"/>
    </xf>
    <xf numFmtId="0" fontId="3" fillId="5" borderId="5" xfId="0" applyFont="1" applyFill="1" applyBorder="1" applyAlignment="1">
      <alignment horizontal="left" vertical="center" indent="1"/>
    </xf>
    <xf numFmtId="0" fontId="11" fillId="0" borderId="0" xfId="0" applyFont="1" applyFill="1" applyAlignment="1">
      <alignment horizontal="right" indent="1"/>
    </xf>
    <xf numFmtId="14" fontId="12" fillId="0" borderId="0" xfId="0" applyNumberFormat="1" applyFont="1" applyFill="1" applyAlignment="1">
      <alignment horizontal="left"/>
    </xf>
    <xf numFmtId="0" fontId="13" fillId="0" borderId="0" xfId="1"/>
    <xf numFmtId="0" fontId="1" fillId="0" borderId="10" xfId="1" applyFont="1" applyBorder="1" applyAlignment="1">
      <alignment horizontal="left" vertical="center" wrapText="1" indent="2"/>
    </xf>
    <xf numFmtId="0" fontId="14" fillId="0" borderId="0" xfId="0" applyFont="1"/>
    <xf numFmtId="0" fontId="7" fillId="2" borderId="9" xfId="0" applyFont="1" applyFill="1" applyBorder="1" applyAlignment="1">
      <alignment horizontal="left" vertical="center" indent="1"/>
    </xf>
    <xf numFmtId="0" fontId="9" fillId="5" borderId="5" xfId="0" applyFont="1" applyFill="1" applyBorder="1" applyAlignment="1">
      <alignment horizontal="left" vertical="center" indent="1"/>
    </xf>
    <xf numFmtId="2" fontId="9" fillId="5" borderId="6" xfId="0" applyNumberFormat="1" applyFont="1" applyFill="1" applyBorder="1" applyAlignment="1">
      <alignment horizontal="center" vertical="center"/>
    </xf>
    <xf numFmtId="0" fontId="9" fillId="0" borderId="5" xfId="0" applyFont="1" applyFill="1" applyBorder="1" applyAlignment="1">
      <alignment horizontal="left" vertical="center" indent="1"/>
    </xf>
    <xf numFmtId="2" fontId="9" fillId="0" borderId="6" xfId="0" applyNumberFormat="1" applyFont="1" applyFill="1" applyBorder="1" applyAlignment="1">
      <alignment horizontal="center" vertical="center"/>
    </xf>
    <xf numFmtId="0" fontId="10" fillId="5" borderId="5" xfId="0" applyFont="1" applyFill="1" applyBorder="1" applyAlignment="1">
      <alignment horizontal="left" vertical="center" indent="1"/>
    </xf>
    <xf numFmtId="2" fontId="10" fillId="5" borderId="6" xfId="0" applyNumberFormat="1" applyFont="1" applyFill="1" applyBorder="1" applyAlignment="1">
      <alignment horizontal="center" vertical="center"/>
    </xf>
    <xf numFmtId="0" fontId="10" fillId="0" borderId="5" xfId="0" applyFont="1" applyFill="1" applyBorder="1" applyAlignment="1">
      <alignment horizontal="left" vertical="center" indent="1"/>
    </xf>
    <xf numFmtId="2" fontId="10" fillId="0" borderId="6" xfId="0" applyNumberFormat="1" applyFont="1" applyFill="1" applyBorder="1" applyAlignment="1">
      <alignment horizontal="center" vertical="center"/>
    </xf>
    <xf numFmtId="0" fontId="10" fillId="0" borderId="7" xfId="0" applyFont="1" applyFill="1" applyBorder="1" applyAlignment="1">
      <alignment horizontal="left" vertical="center" indent="1"/>
    </xf>
    <xf numFmtId="2" fontId="10" fillId="0" borderId="8" xfId="0" applyNumberFormat="1" applyFont="1" applyFill="1" applyBorder="1" applyAlignment="1">
      <alignment horizontal="center" vertical="center"/>
    </xf>
    <xf numFmtId="0" fontId="2" fillId="4" borderId="1" xfId="0" applyFont="1" applyFill="1" applyBorder="1" applyAlignment="1">
      <alignment horizontal="center" vertical="center"/>
    </xf>
    <xf numFmtId="2" fontId="9" fillId="5" borderId="1" xfId="0" applyNumberFormat="1" applyFont="1" applyFill="1" applyBorder="1" applyAlignment="1">
      <alignment horizontal="center" vertical="center"/>
    </xf>
    <xf numFmtId="164" fontId="9" fillId="7" borderId="1" xfId="0" applyNumberFormat="1" applyFont="1" applyFill="1" applyBorder="1" applyAlignment="1">
      <alignment horizontal="center" vertical="center"/>
    </xf>
    <xf numFmtId="0" fontId="3" fillId="5" borderId="1" xfId="0" applyFont="1" applyFill="1" applyBorder="1" applyAlignment="1">
      <alignment horizontal="left" vertical="center" indent="1"/>
    </xf>
    <xf numFmtId="165" fontId="9" fillId="5" borderId="1" xfId="0" applyNumberFormat="1" applyFont="1" applyFill="1" applyBorder="1" applyAlignment="1">
      <alignment horizontal="right" vertical="center" indent="1"/>
    </xf>
    <xf numFmtId="165" fontId="9" fillId="0" borderId="1" xfId="0" applyNumberFormat="1" applyFont="1" applyFill="1" applyBorder="1" applyAlignment="1">
      <alignment horizontal="right" vertical="center" indent="1"/>
    </xf>
    <xf numFmtId="165" fontId="10" fillId="5" borderId="1" xfId="0" applyNumberFormat="1" applyFont="1" applyFill="1" applyBorder="1" applyAlignment="1">
      <alignment horizontal="right" vertical="center" indent="1"/>
    </xf>
    <xf numFmtId="165" fontId="10" fillId="0" borderId="1" xfId="0" applyNumberFormat="1" applyFont="1" applyFill="1" applyBorder="1" applyAlignment="1">
      <alignment horizontal="right" vertical="center" indent="1"/>
    </xf>
    <xf numFmtId="165" fontId="10" fillId="0" borderId="2" xfId="0" applyNumberFormat="1" applyFont="1" applyFill="1" applyBorder="1" applyAlignment="1">
      <alignment horizontal="right" vertical="center" indent="1"/>
    </xf>
    <xf numFmtId="0" fontId="3" fillId="0" borderId="0" xfId="0" applyFont="1" applyAlignment="1">
      <alignment vertical="center"/>
    </xf>
    <xf numFmtId="164" fontId="15" fillId="3" borderId="1" xfId="0" applyNumberFormat="1" applyFont="1" applyFill="1" applyBorder="1" applyAlignment="1">
      <alignment horizontal="right" vertical="center" indent="1"/>
    </xf>
    <xf numFmtId="164" fontId="3" fillId="5" borderId="6" xfId="0" applyNumberFormat="1" applyFont="1" applyFill="1" applyBorder="1" applyAlignment="1">
      <alignment horizontal="right" vertical="center" indent="1"/>
    </xf>
    <xf numFmtId="164" fontId="3" fillId="0" borderId="6" xfId="0" applyNumberFormat="1" applyFont="1" applyFill="1" applyBorder="1" applyAlignment="1">
      <alignment horizontal="right" vertical="center" indent="1"/>
    </xf>
    <xf numFmtId="164" fontId="3" fillId="0" borderId="8" xfId="0" applyNumberFormat="1" applyFont="1" applyFill="1" applyBorder="1" applyAlignment="1">
      <alignment horizontal="right" vertical="center" indent="1"/>
    </xf>
    <xf numFmtId="164" fontId="16" fillId="8" borderId="5" xfId="0" applyNumberFormat="1" applyFont="1" applyFill="1" applyBorder="1" applyAlignment="1">
      <alignment horizontal="right" vertical="center" indent="1"/>
    </xf>
    <xf numFmtId="0" fontId="18" fillId="6" borderId="0" xfId="2" applyFont="1" applyFill="1" applyBorder="1" applyAlignment="1">
      <alignment horizontal="center" vertical="center"/>
    </xf>
  </cellXfs>
  <cellStyles count="3">
    <cellStyle name="Normal 2" xfId="1" xr:uid="{06CB3A52-D60D-DB43-AA77-452FC6A73945}"/>
    <cellStyle name="Гиперссылка" xfId="2" builtinId="8"/>
    <cellStyle name="Обычный" xfId="0" builtinId="0"/>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0" relative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3" tint="-0.249977111117893"/>
        </patternFill>
      </fill>
      <alignment horizontal="left" vertical="center" textRotation="0" wrapText="0" relativeIndent="1" justifyLastLine="0" shrinkToFit="0" readingOrder="0"/>
      <border diagonalUp="0" diagonalDown="0">
        <left style="thin">
          <color theme="0" tint="-0.249977111117893"/>
        </left>
        <right style="thin">
          <color theme="0" tint="-0.249977111117893"/>
        </right>
        <top/>
        <bottom/>
        <vertical style="thin">
          <color theme="0" tint="-0.249977111117893"/>
        </vertical>
        <horizontal style="thin">
          <color theme="0" tint="-0.249977111117893"/>
        </horizontal>
      </border>
    </dxf>
  </dxfs>
  <tableStyles count="0" defaultTableStyle="TableStyleMedium9" defaultPivotStyle="PivotStyleMedium7"/>
  <colors>
    <mruColors>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u4ipVp" TargetMode="External"/></Relationships>
</file>

<file path=xl/drawings/drawing1.xml><?xml version="1.0" encoding="utf-8"?>
<xdr:wsDr xmlns:xdr="http://schemas.openxmlformats.org/drawingml/2006/spreadsheetDrawing" xmlns:a="http://schemas.openxmlformats.org/drawingml/2006/main">
  <xdr:twoCellAnchor editAs="oneCell">
    <xdr:from>
      <xdr:col>8</xdr:col>
      <xdr:colOff>266700</xdr:colOff>
      <xdr:row>0</xdr:row>
      <xdr:rowOff>63500</xdr:rowOff>
    </xdr:from>
    <xdr:to>
      <xdr:col>12</xdr:col>
      <xdr:colOff>121243</xdr:colOff>
      <xdr:row>1</xdr:row>
      <xdr:rowOff>101600</xdr:rowOff>
    </xdr:to>
    <xdr:pic>
      <xdr:nvPicPr>
        <xdr:cNvPr id="4" name="Picture 3">
          <a:hlinkClick xmlns:r="http://schemas.openxmlformats.org/officeDocument/2006/relationships" r:id="rId1"/>
          <a:extLst>
            <a:ext uri="{FF2B5EF4-FFF2-40B4-BE49-F238E27FC236}">
              <a16:creationId xmlns:a16="http://schemas.microsoft.com/office/drawing/2014/main" id="{18189880-DDF6-BB43-AB38-FBE4D640C56F}"/>
            </a:ext>
          </a:extLst>
        </xdr:cNvPr>
        <xdr:cNvPicPr>
          <a:picLocks noChangeAspect="1"/>
        </xdr:cNvPicPr>
      </xdr:nvPicPr>
      <xdr:blipFill>
        <a:blip xmlns:r="http://schemas.openxmlformats.org/officeDocument/2006/relationships" r:embed="rId2"/>
        <a:stretch>
          <a:fillRect/>
        </a:stretch>
      </xdr:blipFill>
      <xdr:spPr>
        <a:xfrm>
          <a:off x="7061200" y="63500"/>
          <a:ext cx="3499443" cy="673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5:T23" totalsRowShown="0" headerRowDxfId="31" dataDxfId="29" headerRowBorderDxfId="30" tableBorderDxfId="28" totalsRowBorderDxfId="27">
  <autoFilter ref="Q5:T23" xr:uid="{00000000-0009-0000-0100-000003000000}"/>
  <sortState ref="Q5:T22">
    <sortCondition ref="Q4:Q22"/>
  </sortState>
  <tableColumns count="4">
    <tableColumn id="1" xr3:uid="{00000000-0010-0000-0000-000001000000}" name="SHIFT_TYPE" dataDxfId="26"/>
    <tableColumn id="2" xr3:uid="{00000000-0010-0000-0000-000002000000}" name="BEGIN" dataDxfId="25"/>
    <tableColumn id="3" xr3:uid="{00000000-0010-0000-0000-000003000000}" name="END" dataDxfId="24"/>
    <tableColumn id="4" xr3:uid="{00000000-0010-0000-0000-000004000000}" name="HOURS"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5:O25" totalsRowShown="0" headerRowDxfId="22" dataDxfId="20" headerRowBorderDxfId="21" tableBorderDxfId="19" totalsRowBorderDxfId="18">
  <autoFilter ref="N5:O25" xr:uid="{00000000-0009-0000-0100-000001000000}"/>
  <sortState ref="N5:O24">
    <sortCondition ref="N4:N24"/>
  </sortState>
  <tableColumns count="2">
    <tableColumn id="1" xr3:uid="{00000000-0010-0000-0100-000001000000}" name="EMPLOYEE_ID" dataDxfId="17"/>
    <tableColumn id="2" xr3:uid="{00000000-0010-0000-0100-000002000000}" name="PAY_RATE"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747A62-5CBA-6741-B017-73DB2F2505CA}" name="ShiftData3" displayName="ShiftData3" ref="Q5:T23" totalsRowShown="0" headerRowDxfId="15" dataDxfId="13" headerRowBorderDxfId="14" tableBorderDxfId="12" totalsRowBorderDxfId="11">
  <autoFilter ref="Q5:T23" xr:uid="{00000000-0009-0000-0100-000003000000}"/>
  <sortState ref="Q6:T23">
    <sortCondition ref="Q4:Q22"/>
  </sortState>
  <tableColumns count="4">
    <tableColumn id="1" xr3:uid="{C47ED50C-DDBE-9A49-BB94-C86B99E32F05}" name="SHIFT_TYPE" dataDxfId="10"/>
    <tableColumn id="2" xr3:uid="{18F418F0-6415-9F4F-BD2B-AF11B07729B5}" name="BEGIN" dataDxfId="9"/>
    <tableColumn id="3" xr3:uid="{B9E1C0AF-7046-FF4C-AD00-D16D0277CA7D}" name="END" dataDxfId="8"/>
    <tableColumn id="4" xr3:uid="{F89E3595-4E99-4745-AE0C-FAB9D2E376EF}" name="HOURS"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F80B728-C705-0048-A74F-8A0169643EDC}" name="EmployeeIDwPay5" displayName="EmployeeIDwPay5" ref="N5:O25" totalsRowShown="0" headerRowDxfId="6" dataDxfId="4" headerRowBorderDxfId="5" tableBorderDxfId="3" totalsRowBorderDxfId="2">
  <autoFilter ref="N5:O25" xr:uid="{00000000-0009-0000-0100-000001000000}"/>
  <sortState ref="N6:O25">
    <sortCondition ref="N4:N24"/>
  </sortState>
  <tableColumns count="2">
    <tableColumn id="1" xr3:uid="{2D5A4202-ED2B-6B42-A9EA-AF1AC92F89C5}" name="EMPLOYEE_ID" dataDxfId="1"/>
    <tableColumn id="2" xr3:uid="{2AD0F3C7-1C11-004A-A01B-929110C8D1A8}"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hyperlink" Target="https://goo.gl/u4ipVp" TargetMode="External"/><Relationship Id="rId4" Type="http://schemas.openxmlformats.org/officeDocument/2006/relationships/table" Target="../tables/table2.xml"/></Relationships>
</file>

<file path=xl/worksheets/_rels/sheet2.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table" Target="../tables/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499984740745262"/>
    <pageSetUpPr fitToPage="1"/>
  </sheetPr>
  <dimension ref="A1:T28"/>
  <sheetViews>
    <sheetView showGridLines="0" tabSelected="1" workbookViewId="0">
      <pane ySplit="1" topLeftCell="A2" activePane="bottomLeft" state="frozen"/>
      <selection pane="bottomLeft" activeCell="B28" sqref="B28:L28"/>
    </sheetView>
  </sheetViews>
  <sheetFormatPr defaultColWidth="10.796875" defaultRowHeight="15" x14ac:dyDescent="0.25"/>
  <cols>
    <col min="1" max="1" width="3.296875" style="1" customWidth="1"/>
    <col min="2" max="2" width="20.796875" style="1" customWidth="1"/>
    <col min="3" max="9" width="10.796875" style="1"/>
    <col min="10" max="11" width="11.796875" style="1" customWidth="1"/>
    <col min="12" max="12" width="13.296875" style="1" customWidth="1"/>
    <col min="13" max="13" width="3.296875" style="1" customWidth="1"/>
    <col min="14" max="14" width="20.796875" style="1" customWidth="1"/>
    <col min="15" max="15" width="12.796875" style="1" customWidth="1"/>
    <col min="16" max="16" width="3.296875" style="1" customWidth="1"/>
    <col min="17" max="17" width="13.796875" style="1" customWidth="1"/>
    <col min="18" max="20" width="10.796875" style="1" customWidth="1"/>
    <col min="21" max="16384" width="10.796875" style="1"/>
  </cols>
  <sheetData>
    <row r="1" spans="1:20" ht="49.95" customHeight="1" x14ac:dyDescent="0.25">
      <c r="A1" s="4"/>
      <c r="B1" s="13" t="s">
        <v>34</v>
      </c>
      <c r="C1" s="5"/>
      <c r="D1" s="5"/>
      <c r="E1" s="5"/>
      <c r="F1" s="5"/>
      <c r="G1" s="5"/>
      <c r="H1" s="5"/>
      <c r="I1" s="5"/>
      <c r="J1" s="5"/>
      <c r="K1" s="5"/>
      <c r="L1" s="5"/>
      <c r="M1" s="4"/>
      <c r="N1" s="4"/>
      <c r="O1" s="4"/>
      <c r="P1" s="4"/>
      <c r="Q1" s="4"/>
      <c r="R1" s="4"/>
      <c r="S1" s="4"/>
      <c r="T1" s="4"/>
    </row>
    <row r="2" spans="1:20" ht="22.05" customHeight="1" x14ac:dyDescent="0.25">
      <c r="A2" s="4"/>
      <c r="B2" s="20" t="s">
        <v>0</v>
      </c>
      <c r="C2" s="21">
        <v>43836</v>
      </c>
      <c r="D2" s="6"/>
      <c r="E2" s="6"/>
      <c r="F2" s="6"/>
      <c r="G2" s="6"/>
      <c r="H2" s="7"/>
      <c r="I2" s="7"/>
      <c r="J2" s="7"/>
      <c r="K2" s="7"/>
      <c r="L2" s="7"/>
      <c r="M2" s="4"/>
      <c r="N2" s="4"/>
      <c r="O2" s="4"/>
      <c r="P2" s="4"/>
      <c r="Q2" s="4"/>
      <c r="R2" s="4"/>
      <c r="S2" s="4"/>
      <c r="T2" s="4"/>
    </row>
    <row r="3" spans="1:20" ht="10.050000000000001" customHeight="1" x14ac:dyDescent="0.25">
      <c r="A3" s="4"/>
      <c r="B3" s="7"/>
      <c r="C3" s="7"/>
      <c r="D3" s="7"/>
      <c r="E3" s="7"/>
      <c r="F3" s="7"/>
      <c r="G3" s="7"/>
      <c r="H3" s="7"/>
      <c r="I3" s="7"/>
      <c r="J3" s="7"/>
      <c r="K3" s="7"/>
      <c r="L3" s="7"/>
      <c r="M3" s="4"/>
      <c r="N3" s="4"/>
      <c r="O3" s="4"/>
      <c r="P3" s="4"/>
      <c r="Q3" s="4"/>
      <c r="R3" s="4"/>
      <c r="S3" s="4"/>
      <c r="T3" s="4"/>
    </row>
    <row r="4" spans="1:20" s="2" customFormat="1" ht="22.05" customHeight="1" x14ac:dyDescent="0.3">
      <c r="A4" s="8"/>
      <c r="C4" s="36" t="s">
        <v>2</v>
      </c>
      <c r="D4" s="36" t="s">
        <v>3</v>
      </c>
      <c r="E4" s="36" t="s">
        <v>4</v>
      </c>
      <c r="F4" s="36" t="s">
        <v>5</v>
      </c>
      <c r="G4" s="36" t="s">
        <v>6</v>
      </c>
      <c r="H4" s="36" t="s">
        <v>7</v>
      </c>
      <c r="I4" s="36" t="s">
        <v>8</v>
      </c>
      <c r="M4" s="8"/>
      <c r="N4" s="45" t="s">
        <v>33</v>
      </c>
      <c r="O4" s="45"/>
      <c r="P4" s="45"/>
      <c r="Q4" s="45" t="s">
        <v>32</v>
      </c>
      <c r="R4" s="45"/>
      <c r="S4" s="45"/>
      <c r="T4" s="45"/>
    </row>
    <row r="5" spans="1:20" s="2" customFormat="1" ht="22.05" customHeight="1" x14ac:dyDescent="0.3">
      <c r="A5" s="8"/>
      <c r="B5" s="16" t="s">
        <v>1</v>
      </c>
      <c r="C5" s="3">
        <f>C2</f>
        <v>43836</v>
      </c>
      <c r="D5" s="3">
        <f>C5+1</f>
        <v>43837</v>
      </c>
      <c r="E5" s="3">
        <f t="shared" ref="E5:I5" si="0">D5+1</f>
        <v>43838</v>
      </c>
      <c r="F5" s="3">
        <f t="shared" si="0"/>
        <v>43839</v>
      </c>
      <c r="G5" s="3">
        <f t="shared" si="0"/>
        <v>43840</v>
      </c>
      <c r="H5" s="3">
        <f t="shared" si="0"/>
        <v>43841</v>
      </c>
      <c r="I5" s="3">
        <f t="shared" si="0"/>
        <v>43842</v>
      </c>
      <c r="J5" s="16" t="s">
        <v>9</v>
      </c>
      <c r="K5" s="16" t="s">
        <v>27</v>
      </c>
      <c r="L5" s="16" t="s">
        <v>10</v>
      </c>
      <c r="M5" s="8"/>
      <c r="N5" s="9" t="s">
        <v>24</v>
      </c>
      <c r="O5" s="10" t="s">
        <v>25</v>
      </c>
      <c r="Q5" s="9" t="s">
        <v>26</v>
      </c>
      <c r="R5" s="25" t="s">
        <v>11</v>
      </c>
      <c r="S5" s="25" t="s">
        <v>12</v>
      </c>
      <c r="T5" s="10" t="s">
        <v>9</v>
      </c>
    </row>
    <row r="6" spans="1:20" ht="22.05" customHeight="1" x14ac:dyDescent="0.25">
      <c r="A6" s="4"/>
      <c r="B6" s="39" t="s">
        <v>20</v>
      </c>
      <c r="C6" s="12" t="s">
        <v>13</v>
      </c>
      <c r="D6" s="12" t="s">
        <v>13</v>
      </c>
      <c r="E6" s="12" t="s">
        <v>13</v>
      </c>
      <c r="F6" s="12" t="s">
        <v>13</v>
      </c>
      <c r="G6" s="12" t="s">
        <v>13</v>
      </c>
      <c r="H6" s="12" t="s">
        <v>28</v>
      </c>
      <c r="I6" s="12" t="s">
        <v>28</v>
      </c>
      <c r="J6" s="37">
        <f>IFERROR(VLOOKUP(C6,ShiftData[],4)+VLOOKUP(D6,ShiftData[],4)+VLOOKUP(E6,ShiftData[],4)+VLOOKUP(F6,ShiftData[],4)+VLOOKUP(G6,ShiftData[],4)+VLOOKUP(H6,ShiftData[],4)+VLOOKUP(I6,ShiftData[],4),"")</f>
        <v>56</v>
      </c>
      <c r="K6" s="38">
        <f>IFERROR(VLOOKUP(B6,EmployeeIDwPay[],2),"")</f>
        <v>23.14</v>
      </c>
      <c r="L6" s="46">
        <f>IFERROR(J6*K6,"")</f>
        <v>1295.8400000000001</v>
      </c>
      <c r="M6" s="4"/>
      <c r="N6" s="19" t="s">
        <v>20</v>
      </c>
      <c r="O6" s="47">
        <v>23.14</v>
      </c>
      <c r="Q6" s="26" t="s">
        <v>14</v>
      </c>
      <c r="R6" s="40">
        <v>0.5</v>
      </c>
      <c r="S6" s="40">
        <v>0.83333333333333337</v>
      </c>
      <c r="T6" s="27">
        <v>8</v>
      </c>
    </row>
    <row r="7" spans="1:20" ht="22.05" customHeight="1" x14ac:dyDescent="0.25">
      <c r="A7" s="4"/>
      <c r="B7" s="39" t="s">
        <v>21</v>
      </c>
      <c r="C7" s="12" t="s">
        <v>16</v>
      </c>
      <c r="D7" s="12" t="s">
        <v>18</v>
      </c>
      <c r="E7" s="12" t="s">
        <v>16</v>
      </c>
      <c r="F7" s="12" t="s">
        <v>18</v>
      </c>
      <c r="G7" s="12" t="s">
        <v>18</v>
      </c>
      <c r="H7" s="12" t="s">
        <v>28</v>
      </c>
      <c r="I7" s="12" t="s">
        <v>28</v>
      </c>
      <c r="J7" s="37">
        <f>IFERROR(VLOOKUP(C7,ShiftData[],4)+VLOOKUP(D7,ShiftData[],4)+VLOOKUP(E7,ShiftData[],4)+VLOOKUP(F7,ShiftData[],4)+VLOOKUP(G7,ShiftData[],4)+VLOOKUP(H7,ShiftData[],4)+VLOOKUP(I7,ShiftData[],4),"")</f>
        <v>48.5</v>
      </c>
      <c r="K7" s="38">
        <f>IFERROR(VLOOKUP(B7,EmployeeIDwPay[],2),"")</f>
        <v>17.16</v>
      </c>
      <c r="L7" s="46">
        <f t="shared" ref="L7:L25" si="1">IFERROR(J7*K7,"")</f>
        <v>832.26</v>
      </c>
      <c r="M7" s="4"/>
      <c r="N7" s="17" t="s">
        <v>21</v>
      </c>
      <c r="O7" s="48">
        <v>17.16</v>
      </c>
      <c r="Q7" s="28" t="s">
        <v>13</v>
      </c>
      <c r="R7" s="41">
        <v>0.33333333333333331</v>
      </c>
      <c r="S7" s="41">
        <v>0.66666666666666663</v>
      </c>
      <c r="T7" s="29">
        <v>8</v>
      </c>
    </row>
    <row r="8" spans="1:20" ht="22.05" customHeight="1" x14ac:dyDescent="0.25">
      <c r="A8" s="4"/>
      <c r="B8" s="39" t="s">
        <v>22</v>
      </c>
      <c r="C8" s="12" t="s">
        <v>17</v>
      </c>
      <c r="D8" s="12" t="s">
        <v>17</v>
      </c>
      <c r="E8" s="12" t="s">
        <v>17</v>
      </c>
      <c r="F8" s="12" t="s">
        <v>17</v>
      </c>
      <c r="G8" s="12" t="s">
        <v>17</v>
      </c>
      <c r="H8" s="12" t="s">
        <v>28</v>
      </c>
      <c r="I8" s="12" t="s">
        <v>28</v>
      </c>
      <c r="J8" s="37">
        <f>IFERROR(VLOOKUP(C8,ShiftData[],4)+VLOOKUP(D8,ShiftData[],4)+VLOOKUP(E8,ShiftData[],4)+VLOOKUP(F8,ShiftData[],4)+VLOOKUP(G8,ShiftData[],4)+VLOOKUP(H8,ShiftData[],4)+VLOOKUP(I8,ShiftData[],4),"")</f>
        <v>36</v>
      </c>
      <c r="K8" s="38">
        <f>IFERROR(VLOOKUP(B8,EmployeeIDwPay[],2),"")</f>
        <v>32.42</v>
      </c>
      <c r="L8" s="46">
        <f t="shared" si="1"/>
        <v>1167.1200000000001</v>
      </c>
      <c r="M8" s="4"/>
      <c r="N8" s="19" t="s">
        <v>23</v>
      </c>
      <c r="O8" s="47">
        <v>25.33</v>
      </c>
      <c r="Q8" s="26" t="s">
        <v>15</v>
      </c>
      <c r="R8" s="40">
        <v>0.66666666666666663</v>
      </c>
      <c r="S8" s="40">
        <v>0</v>
      </c>
      <c r="T8" s="27">
        <v>8</v>
      </c>
    </row>
    <row r="9" spans="1:20" ht="22.05" customHeight="1" x14ac:dyDescent="0.25">
      <c r="A9" s="4"/>
      <c r="B9" s="39" t="s">
        <v>23</v>
      </c>
      <c r="C9" s="12" t="s">
        <v>16</v>
      </c>
      <c r="D9" s="12" t="s">
        <v>18</v>
      </c>
      <c r="E9" s="12" t="s">
        <v>14</v>
      </c>
      <c r="F9" s="12" t="s">
        <v>14</v>
      </c>
      <c r="G9" s="12" t="s">
        <v>14</v>
      </c>
      <c r="H9" s="12" t="s">
        <v>28</v>
      </c>
      <c r="I9" s="12" t="s">
        <v>28</v>
      </c>
      <c r="J9" s="37">
        <f>IFERROR(VLOOKUP(C9,ShiftData[],4)+VLOOKUP(D9,ShiftData[],4)+VLOOKUP(E9,ShiftData[],4)+VLOOKUP(F9,ShiftData[],4)+VLOOKUP(G9,ShiftData[],4)+VLOOKUP(H9,ShiftData[],4)+VLOOKUP(I9,ShiftData[],4),"")</f>
        <v>53.5</v>
      </c>
      <c r="K9" s="38">
        <f>IFERROR(VLOOKUP(B9,EmployeeIDwPay[],2),"")</f>
        <v>25.33</v>
      </c>
      <c r="L9" s="46">
        <f t="shared" si="1"/>
        <v>1355.155</v>
      </c>
      <c r="M9" s="4"/>
      <c r="N9" s="17" t="s">
        <v>22</v>
      </c>
      <c r="O9" s="48">
        <v>32.42</v>
      </c>
      <c r="Q9" s="28" t="s">
        <v>17</v>
      </c>
      <c r="R9" s="41">
        <v>0.33333333333333331</v>
      </c>
      <c r="S9" s="41">
        <v>0.5</v>
      </c>
      <c r="T9" s="29">
        <v>4</v>
      </c>
    </row>
    <row r="10" spans="1:20" ht="22.05" customHeight="1" x14ac:dyDescent="0.25">
      <c r="A10" s="4"/>
      <c r="B10" s="39"/>
      <c r="C10" s="12"/>
      <c r="D10" s="12"/>
      <c r="E10" s="12"/>
      <c r="F10" s="12"/>
      <c r="G10" s="12"/>
      <c r="H10" s="12"/>
      <c r="I10" s="12"/>
      <c r="J10" s="37" t="str">
        <f>IFERROR(VLOOKUP(C10,ShiftData[],4)+VLOOKUP(D10,ShiftData[],4)+VLOOKUP(E10,ShiftData[],4)+VLOOKUP(F10,ShiftData[],4)+VLOOKUP(G10,ShiftData[],4)+VLOOKUP(H10,ShiftData[],4)+VLOOKUP(I10,ShiftData[],4),"")</f>
        <v/>
      </c>
      <c r="K10" s="38" t="str">
        <f>IFERROR(VLOOKUP(B10,EmployeeIDwPay[],2),"")</f>
        <v/>
      </c>
      <c r="L10" s="46" t="str">
        <f t="shared" si="1"/>
        <v/>
      </c>
      <c r="M10" s="4"/>
      <c r="N10" s="19"/>
      <c r="O10" s="47"/>
      <c r="Q10" s="26" t="s">
        <v>16</v>
      </c>
      <c r="R10" s="40">
        <v>0</v>
      </c>
      <c r="S10" s="40">
        <v>0.33333333333333331</v>
      </c>
      <c r="T10" s="27">
        <v>8</v>
      </c>
    </row>
    <row r="11" spans="1:20" ht="22.05" customHeight="1" x14ac:dyDescent="0.25">
      <c r="A11" s="4"/>
      <c r="B11" s="39"/>
      <c r="C11" s="12"/>
      <c r="D11" s="12"/>
      <c r="E11" s="12"/>
      <c r="F11" s="12"/>
      <c r="G11" s="12"/>
      <c r="H11" s="12"/>
      <c r="I11" s="12"/>
      <c r="J11" s="37" t="str">
        <f>IFERROR(VLOOKUP(C11,ShiftData[],4)+VLOOKUP(D11,ShiftData[],4)+VLOOKUP(E11,ShiftData[],4)+VLOOKUP(F11,ShiftData[],4)+VLOOKUP(G11,ShiftData[],4)+VLOOKUP(H11,ShiftData[],4)+VLOOKUP(I11,ShiftData[],4),"")</f>
        <v/>
      </c>
      <c r="K11" s="38" t="str">
        <f>IFERROR(VLOOKUP(B11,EmployeeIDwPay[],2),"")</f>
        <v/>
      </c>
      <c r="L11" s="46" t="str">
        <f t="shared" si="1"/>
        <v/>
      </c>
      <c r="M11" s="4"/>
      <c r="N11" s="17"/>
      <c r="O11" s="48"/>
      <c r="Q11" s="28" t="s">
        <v>18</v>
      </c>
      <c r="R11" s="41">
        <v>0.66666666666666663</v>
      </c>
      <c r="S11" s="41">
        <v>0.89583333333333337</v>
      </c>
      <c r="T11" s="29">
        <v>5.5</v>
      </c>
    </row>
    <row r="12" spans="1:20" ht="22.05" customHeight="1" x14ac:dyDescent="0.25">
      <c r="A12" s="4"/>
      <c r="B12" s="39"/>
      <c r="C12" s="12"/>
      <c r="D12" s="12"/>
      <c r="E12" s="12"/>
      <c r="F12" s="12"/>
      <c r="G12" s="12"/>
      <c r="H12" s="12"/>
      <c r="I12" s="12"/>
      <c r="J12" s="37" t="str">
        <f>IFERROR(VLOOKUP(C12,ShiftData[],4)+VLOOKUP(D12,ShiftData[],4)+VLOOKUP(E12,ShiftData[],4)+VLOOKUP(F12,ShiftData[],4)+VLOOKUP(G12,ShiftData[],4)+VLOOKUP(H12,ShiftData[],4)+VLOOKUP(I12,ShiftData[],4),"")</f>
        <v/>
      </c>
      <c r="K12" s="38" t="str">
        <f>IFERROR(VLOOKUP(B12,EmployeeIDwPay[],2),"")</f>
        <v/>
      </c>
      <c r="L12" s="46" t="str">
        <f t="shared" si="1"/>
        <v/>
      </c>
      <c r="M12" s="4"/>
      <c r="N12" s="19"/>
      <c r="O12" s="47"/>
      <c r="Q12" s="26" t="s">
        <v>19</v>
      </c>
      <c r="R12" s="40">
        <v>0.33333333333333331</v>
      </c>
      <c r="S12" s="40">
        <v>0.66666666666666663</v>
      </c>
      <c r="T12" s="27">
        <v>8</v>
      </c>
    </row>
    <row r="13" spans="1:20" ht="22.05" customHeight="1" x14ac:dyDescent="0.25">
      <c r="A13" s="4"/>
      <c r="B13" s="39"/>
      <c r="C13" s="12"/>
      <c r="D13" s="12"/>
      <c r="E13" s="12"/>
      <c r="F13" s="12"/>
      <c r="G13" s="12"/>
      <c r="H13" s="12"/>
      <c r="I13" s="12"/>
      <c r="J13" s="37" t="str">
        <f>IFERROR(VLOOKUP(C13,ShiftData[],4)+VLOOKUP(D13,ShiftData[],4)+VLOOKUP(E13,ShiftData[],4)+VLOOKUP(F13,ShiftData[],4)+VLOOKUP(G13,ShiftData[],4)+VLOOKUP(H13,ShiftData[],4)+VLOOKUP(I13,ShiftData[],4),"")</f>
        <v/>
      </c>
      <c r="K13" s="38" t="str">
        <f>IFERROR(VLOOKUP(B13,EmployeeIDwPay[],2),"")</f>
        <v/>
      </c>
      <c r="L13" s="46" t="str">
        <f t="shared" si="1"/>
        <v/>
      </c>
      <c r="M13" s="4"/>
      <c r="N13" s="17"/>
      <c r="O13" s="48"/>
      <c r="Q13" s="28" t="s">
        <v>28</v>
      </c>
      <c r="R13" s="41"/>
      <c r="S13" s="41"/>
      <c r="T13" s="29">
        <v>0</v>
      </c>
    </row>
    <row r="14" spans="1:20" ht="22.05" customHeight="1" x14ac:dyDescent="0.25">
      <c r="A14" s="4"/>
      <c r="B14" s="39"/>
      <c r="C14" s="12"/>
      <c r="D14" s="12"/>
      <c r="E14" s="12"/>
      <c r="F14" s="12"/>
      <c r="G14" s="12"/>
      <c r="H14" s="12"/>
      <c r="I14" s="12"/>
      <c r="J14" s="37" t="str">
        <f>IFERROR(VLOOKUP(C14,ShiftData[],4)+VLOOKUP(D14,ShiftData[],4)+VLOOKUP(E14,ShiftData[],4)+VLOOKUP(F14,ShiftData[],4)+VLOOKUP(G14,ShiftData[],4)+VLOOKUP(H14,ShiftData[],4)+VLOOKUP(I14,ShiftData[],4),"")</f>
        <v/>
      </c>
      <c r="K14" s="38" t="str">
        <f>IFERROR(VLOOKUP(B14,EmployeeIDwPay[],2),"")</f>
        <v/>
      </c>
      <c r="L14" s="46" t="str">
        <f t="shared" si="1"/>
        <v/>
      </c>
      <c r="M14" s="4"/>
      <c r="N14" s="19"/>
      <c r="O14" s="47"/>
      <c r="Q14" s="30"/>
      <c r="R14" s="42"/>
      <c r="S14" s="42"/>
      <c r="T14" s="31"/>
    </row>
    <row r="15" spans="1:20" ht="22.05" customHeight="1" x14ac:dyDescent="0.25">
      <c r="A15" s="4"/>
      <c r="B15" s="39"/>
      <c r="C15" s="12"/>
      <c r="D15" s="12"/>
      <c r="E15" s="12"/>
      <c r="F15" s="12"/>
      <c r="G15" s="12"/>
      <c r="H15" s="12"/>
      <c r="I15" s="12"/>
      <c r="J15" s="37" t="str">
        <f>IFERROR(VLOOKUP(C15,ShiftData[],4)+VLOOKUP(D15,ShiftData[],4)+VLOOKUP(E15,ShiftData[],4)+VLOOKUP(F15,ShiftData[],4)+VLOOKUP(G15,ShiftData[],4)+VLOOKUP(H15,ShiftData[],4)+VLOOKUP(I15,ShiftData[],4),"")</f>
        <v/>
      </c>
      <c r="K15" s="38" t="str">
        <f>IFERROR(VLOOKUP(B15,EmployeeIDwPay[],2),"")</f>
        <v/>
      </c>
      <c r="L15" s="46" t="str">
        <f t="shared" si="1"/>
        <v/>
      </c>
      <c r="M15" s="4"/>
      <c r="N15" s="17"/>
      <c r="O15" s="48"/>
      <c r="Q15" s="32"/>
      <c r="R15" s="43"/>
      <c r="S15" s="43"/>
      <c r="T15" s="33"/>
    </row>
    <row r="16" spans="1:20" ht="22.05" customHeight="1" x14ac:dyDescent="0.25">
      <c r="A16" s="4"/>
      <c r="B16" s="39"/>
      <c r="C16" s="12"/>
      <c r="D16" s="12"/>
      <c r="E16" s="12"/>
      <c r="F16" s="12"/>
      <c r="G16" s="12"/>
      <c r="H16" s="12"/>
      <c r="I16" s="12"/>
      <c r="J16" s="37" t="str">
        <f>IFERROR(VLOOKUP(C16,ShiftData[],4)+VLOOKUP(D16,ShiftData[],4)+VLOOKUP(E16,ShiftData[],4)+VLOOKUP(F16,ShiftData[],4)+VLOOKUP(G16,ShiftData[],4)+VLOOKUP(H16,ShiftData[],4)+VLOOKUP(I16,ShiftData[],4),"")</f>
        <v/>
      </c>
      <c r="K16" s="38" t="str">
        <f>IFERROR(VLOOKUP(B16,EmployeeIDwPay[],2),"")</f>
        <v/>
      </c>
      <c r="L16" s="46" t="str">
        <f t="shared" si="1"/>
        <v/>
      </c>
      <c r="M16" s="4"/>
      <c r="N16" s="19"/>
      <c r="O16" s="47"/>
      <c r="Q16" s="30"/>
      <c r="R16" s="42"/>
      <c r="S16" s="42"/>
      <c r="T16" s="31"/>
    </row>
    <row r="17" spans="1:20" ht="22.05" customHeight="1" x14ac:dyDescent="0.25">
      <c r="A17" s="4"/>
      <c r="B17" s="39"/>
      <c r="C17" s="12"/>
      <c r="D17" s="12"/>
      <c r="E17" s="12"/>
      <c r="F17" s="12"/>
      <c r="G17" s="12"/>
      <c r="H17" s="12"/>
      <c r="I17" s="12"/>
      <c r="J17" s="37" t="str">
        <f>IFERROR(VLOOKUP(C17,ShiftData[],4)+VLOOKUP(D17,ShiftData[],4)+VLOOKUP(E17,ShiftData[],4)+VLOOKUP(F17,ShiftData[],4)+VLOOKUP(G17,ShiftData[],4)+VLOOKUP(H17,ShiftData[],4)+VLOOKUP(I17,ShiftData[],4),"")</f>
        <v/>
      </c>
      <c r="K17" s="38" t="str">
        <f>IFERROR(VLOOKUP(B17,EmployeeIDwPay[],2),"")</f>
        <v/>
      </c>
      <c r="L17" s="46" t="str">
        <f t="shared" si="1"/>
        <v/>
      </c>
      <c r="M17" s="4"/>
      <c r="N17" s="17"/>
      <c r="O17" s="48"/>
      <c r="Q17" s="32"/>
      <c r="R17" s="43"/>
      <c r="S17" s="43"/>
      <c r="T17" s="33"/>
    </row>
    <row r="18" spans="1:20" ht="22.05" customHeight="1" x14ac:dyDescent="0.25">
      <c r="A18" s="4"/>
      <c r="B18" s="39"/>
      <c r="C18" s="12"/>
      <c r="D18" s="12"/>
      <c r="E18" s="12"/>
      <c r="F18" s="12"/>
      <c r="G18" s="12"/>
      <c r="H18" s="12"/>
      <c r="I18" s="12"/>
      <c r="J18" s="37" t="str">
        <f>IFERROR(VLOOKUP(C18,ShiftData[],4)+VLOOKUP(D18,ShiftData[],4)+VLOOKUP(E18,ShiftData[],4)+VLOOKUP(F18,ShiftData[],4)+VLOOKUP(G18,ShiftData[],4)+VLOOKUP(H18,ShiftData[],4)+VLOOKUP(I18,ShiftData[],4),"")</f>
        <v/>
      </c>
      <c r="K18" s="38" t="str">
        <f>IFERROR(VLOOKUP(B18,EmployeeIDwPay[],2),"")</f>
        <v/>
      </c>
      <c r="L18" s="46" t="str">
        <f t="shared" si="1"/>
        <v/>
      </c>
      <c r="M18" s="4"/>
      <c r="N18" s="19"/>
      <c r="O18" s="47"/>
      <c r="Q18" s="30"/>
      <c r="R18" s="42"/>
      <c r="S18" s="42"/>
      <c r="T18" s="31"/>
    </row>
    <row r="19" spans="1:20" ht="22.05" customHeight="1" x14ac:dyDescent="0.25">
      <c r="A19" s="4"/>
      <c r="B19" s="39"/>
      <c r="C19" s="12"/>
      <c r="D19" s="12"/>
      <c r="E19" s="12"/>
      <c r="F19" s="12"/>
      <c r="G19" s="12"/>
      <c r="H19" s="12"/>
      <c r="I19" s="12"/>
      <c r="J19" s="37" t="str">
        <f>IFERROR(VLOOKUP(C19,ShiftData[],4)+VLOOKUP(D19,ShiftData[],4)+VLOOKUP(E19,ShiftData[],4)+VLOOKUP(F19,ShiftData[],4)+VLOOKUP(G19,ShiftData[],4)+VLOOKUP(H19,ShiftData[],4)+VLOOKUP(I19,ShiftData[],4),"")</f>
        <v/>
      </c>
      <c r="K19" s="38" t="str">
        <f>IFERROR(VLOOKUP(B19,EmployeeIDwPay[],2),"")</f>
        <v/>
      </c>
      <c r="L19" s="46" t="str">
        <f t="shared" si="1"/>
        <v/>
      </c>
      <c r="M19" s="4"/>
      <c r="N19" s="17"/>
      <c r="O19" s="48"/>
      <c r="Q19" s="32"/>
      <c r="R19" s="43"/>
      <c r="S19" s="43"/>
      <c r="T19" s="33"/>
    </row>
    <row r="20" spans="1:20" ht="22.05" customHeight="1" x14ac:dyDescent="0.25">
      <c r="A20" s="4"/>
      <c r="B20" s="39"/>
      <c r="C20" s="12"/>
      <c r="D20" s="12"/>
      <c r="E20" s="12"/>
      <c r="F20" s="12"/>
      <c r="G20" s="12"/>
      <c r="H20" s="12"/>
      <c r="I20" s="12"/>
      <c r="J20" s="37" t="str">
        <f>IFERROR(VLOOKUP(C20,ShiftData[],4)+VLOOKUP(D20,ShiftData[],4)+VLOOKUP(E20,ShiftData[],4)+VLOOKUP(F20,ShiftData[],4)+VLOOKUP(G20,ShiftData[],4)+VLOOKUP(H20,ShiftData[],4)+VLOOKUP(I20,ShiftData[],4),"")</f>
        <v/>
      </c>
      <c r="K20" s="38" t="str">
        <f>IFERROR(VLOOKUP(B20,EmployeeIDwPay[],2),"")</f>
        <v/>
      </c>
      <c r="L20" s="46" t="str">
        <f t="shared" si="1"/>
        <v/>
      </c>
      <c r="M20" s="4"/>
      <c r="N20" s="19"/>
      <c r="O20" s="47"/>
      <c r="Q20" s="30"/>
      <c r="R20" s="42"/>
      <c r="S20" s="42"/>
      <c r="T20" s="31"/>
    </row>
    <row r="21" spans="1:20" s="2" customFormat="1" ht="22.05" customHeight="1" x14ac:dyDescent="0.3">
      <c r="A21" s="8"/>
      <c r="B21" s="39"/>
      <c r="C21" s="12"/>
      <c r="D21" s="12"/>
      <c r="E21" s="12"/>
      <c r="F21" s="12"/>
      <c r="G21" s="12"/>
      <c r="H21" s="12"/>
      <c r="I21" s="12"/>
      <c r="J21" s="37" t="str">
        <f>IFERROR(VLOOKUP(C21,ShiftData[],4)+VLOOKUP(D21,ShiftData[],4)+VLOOKUP(E21,ShiftData[],4)+VLOOKUP(F21,ShiftData[],4)+VLOOKUP(G21,ShiftData[],4)+VLOOKUP(H21,ShiftData[],4)+VLOOKUP(I21,ShiftData[],4),"")</f>
        <v/>
      </c>
      <c r="K21" s="38" t="str">
        <f>IFERROR(VLOOKUP(B21,EmployeeIDwPay[],2),"")</f>
        <v/>
      </c>
      <c r="L21" s="46" t="str">
        <f t="shared" si="1"/>
        <v/>
      </c>
      <c r="M21" s="8"/>
      <c r="N21" s="17"/>
      <c r="O21" s="48"/>
      <c r="Q21" s="32"/>
      <c r="R21" s="43"/>
      <c r="S21" s="43"/>
      <c r="T21" s="33"/>
    </row>
    <row r="22" spans="1:20" ht="22.05" customHeight="1" x14ac:dyDescent="0.25">
      <c r="A22" s="4"/>
      <c r="B22" s="39"/>
      <c r="C22" s="12"/>
      <c r="D22" s="12"/>
      <c r="E22" s="12"/>
      <c r="F22" s="12"/>
      <c r="G22" s="12"/>
      <c r="H22" s="12"/>
      <c r="I22" s="12"/>
      <c r="J22" s="37" t="str">
        <f>IFERROR(VLOOKUP(C22,ShiftData[],4)+VLOOKUP(D22,ShiftData[],4)+VLOOKUP(E22,ShiftData[],4)+VLOOKUP(F22,ShiftData[],4)+VLOOKUP(G22,ShiftData[],4)+VLOOKUP(H22,ShiftData[],4)+VLOOKUP(I22,ShiftData[],4),"")</f>
        <v/>
      </c>
      <c r="K22" s="38" t="str">
        <f>IFERROR(VLOOKUP(B22,EmployeeIDwPay[],2),"")</f>
        <v/>
      </c>
      <c r="L22" s="46" t="str">
        <f t="shared" si="1"/>
        <v/>
      </c>
      <c r="M22" s="4"/>
      <c r="N22" s="19"/>
      <c r="O22" s="47"/>
      <c r="Q22" s="30"/>
      <c r="R22" s="42"/>
      <c r="S22" s="42"/>
      <c r="T22" s="31"/>
    </row>
    <row r="23" spans="1:20" ht="22.05" customHeight="1" x14ac:dyDescent="0.25">
      <c r="A23" s="4"/>
      <c r="B23" s="39"/>
      <c r="C23" s="12"/>
      <c r="D23" s="12"/>
      <c r="E23" s="12"/>
      <c r="F23" s="12"/>
      <c r="G23" s="12"/>
      <c r="H23" s="12"/>
      <c r="I23" s="12"/>
      <c r="J23" s="37" t="str">
        <f>IFERROR(VLOOKUP(C23,ShiftData[],4)+VLOOKUP(D23,ShiftData[],4)+VLOOKUP(E23,ShiftData[],4)+VLOOKUP(F23,ShiftData[],4)+VLOOKUP(G23,ShiftData[],4)+VLOOKUP(H23,ShiftData[],4)+VLOOKUP(I23,ShiftData[],4),"")</f>
        <v/>
      </c>
      <c r="K23" s="38" t="str">
        <f>IFERROR(VLOOKUP(B23,EmployeeIDwPay[],2),"")</f>
        <v/>
      </c>
      <c r="L23" s="46" t="str">
        <f t="shared" si="1"/>
        <v/>
      </c>
      <c r="M23" s="4"/>
      <c r="N23" s="17"/>
      <c r="O23" s="48"/>
      <c r="P23" s="11"/>
      <c r="Q23" s="34"/>
      <c r="R23" s="44"/>
      <c r="S23" s="44"/>
      <c r="T23" s="35"/>
    </row>
    <row r="24" spans="1:20" ht="22.05" customHeight="1" x14ac:dyDescent="0.25">
      <c r="A24" s="4"/>
      <c r="B24" s="39"/>
      <c r="C24" s="12"/>
      <c r="D24" s="12"/>
      <c r="E24" s="12"/>
      <c r="F24" s="12"/>
      <c r="G24" s="12"/>
      <c r="H24" s="12"/>
      <c r="I24" s="12"/>
      <c r="J24" s="37" t="str">
        <f>IFERROR(VLOOKUP(C24,ShiftData[],4)+VLOOKUP(D24,ShiftData[],4)+VLOOKUP(E24,ShiftData[],4)+VLOOKUP(F24,ShiftData[],4)+VLOOKUP(G24,ShiftData[],4)+VLOOKUP(H24,ShiftData[],4)+VLOOKUP(I24,ShiftData[],4),"")</f>
        <v/>
      </c>
      <c r="K24" s="38" t="str">
        <f>IFERROR(VLOOKUP(B24,EmployeeIDwPay[],2),"")</f>
        <v/>
      </c>
      <c r="L24" s="46" t="str">
        <f t="shared" si="1"/>
        <v/>
      </c>
      <c r="M24" s="4"/>
      <c r="N24" s="19"/>
      <c r="O24" s="47"/>
      <c r="P24" s="4"/>
      <c r="Q24" s="4"/>
      <c r="R24" s="4"/>
    </row>
    <row r="25" spans="1:20" ht="22.05" customHeight="1" x14ac:dyDescent="0.25">
      <c r="A25" s="4"/>
      <c r="B25" s="39"/>
      <c r="C25" s="12"/>
      <c r="D25" s="12"/>
      <c r="E25" s="12"/>
      <c r="F25" s="12"/>
      <c r="G25" s="12"/>
      <c r="H25" s="12"/>
      <c r="I25" s="12"/>
      <c r="J25" s="37" t="str">
        <f>IFERROR(VLOOKUP(C25,ShiftData[],4)+VLOOKUP(D25,ShiftData[],4)+VLOOKUP(E25,ShiftData[],4)+VLOOKUP(F25,ShiftData[],4)+VLOOKUP(G25,ShiftData[],4)+VLOOKUP(H25,ShiftData[],4)+VLOOKUP(I25,ShiftData[],4),"")</f>
        <v/>
      </c>
      <c r="K25" s="38" t="str">
        <f>IFERROR(VLOOKUP(B25,EmployeeIDwPay[],2),"")</f>
        <v/>
      </c>
      <c r="L25" s="46" t="str">
        <f t="shared" si="1"/>
        <v/>
      </c>
      <c r="M25" s="4"/>
      <c r="N25" s="18"/>
      <c r="O25" s="49"/>
      <c r="P25" s="4"/>
      <c r="Q25" s="4"/>
      <c r="R25" s="4"/>
      <c r="S25" s="4"/>
      <c r="T25" s="4"/>
    </row>
    <row r="26" spans="1:20" ht="22.05" customHeight="1" x14ac:dyDescent="0.25">
      <c r="A26" s="4"/>
      <c r="B26" s="8"/>
      <c r="C26" s="8"/>
      <c r="D26" s="8"/>
      <c r="E26" s="8"/>
      <c r="F26" s="8"/>
      <c r="G26" s="8"/>
      <c r="H26" s="8"/>
      <c r="I26" s="8"/>
      <c r="J26" s="14"/>
      <c r="K26" s="15" t="s">
        <v>29</v>
      </c>
      <c r="L26" s="50">
        <f>SUM(L6:L25)</f>
        <v>4650.375</v>
      </c>
      <c r="M26" s="4"/>
      <c r="N26" s="4"/>
      <c r="O26" s="4"/>
      <c r="P26" s="4"/>
      <c r="Q26" s="4"/>
      <c r="R26" s="4"/>
      <c r="S26" s="4"/>
      <c r="T26" s="4"/>
    </row>
    <row r="28" spans="1:20" s="24" customFormat="1" ht="49.95" customHeight="1" x14ac:dyDescent="0.3">
      <c r="B28" s="51" t="s">
        <v>31</v>
      </c>
      <c r="C28" s="51"/>
      <c r="D28" s="51"/>
      <c r="E28" s="51"/>
      <c r="F28" s="51"/>
      <c r="G28" s="51"/>
      <c r="H28" s="51"/>
      <c r="I28" s="51"/>
      <c r="J28" s="51"/>
      <c r="K28" s="51"/>
      <c r="L28" s="51"/>
    </row>
  </sheetData>
  <mergeCells count="1">
    <mergeCell ref="B28:L28"/>
  </mergeCells>
  <dataValidations count="2">
    <dataValidation type="list" allowBlank="1" showInputMessage="1" showErrorMessage="1" sqref="B6:B25" xr:uid="{00000000-0002-0000-0000-000000000000}">
      <formula1>$N$6:$N$25</formula1>
    </dataValidation>
    <dataValidation type="list" allowBlank="1" showInputMessage="1" showErrorMessage="1" sqref="C6:I25" xr:uid="{00000000-0002-0000-0000-000001000000}">
      <formula1>$Q$6:$Q$23</formula1>
    </dataValidation>
  </dataValidations>
  <hyperlinks>
    <hyperlink ref="B28:L28" r:id="rId1" display="CLICK HERE TO CREATE IN SMARTSHEET" xr:uid="{DA9FEDF2-2243-469F-BA0D-9C3374695ABB}"/>
  </hyperlinks>
  <pageMargins left="0.3" right="0.3" top="0.3" bottom="0.3" header="0" footer="0"/>
  <pageSetup scale="93" fitToHeight="0" orientation="landscape" horizontalDpi="0" verticalDpi="0"/>
  <drawing r:id="rId2"/>
  <tableParts count="2">
    <tablePart r:id="rId3"/>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DA4EA-BC05-734D-8458-7AA432AE9A70}">
  <sheetPr>
    <tabColor theme="3" tint="0.39997558519241921"/>
    <pageSetUpPr fitToPage="1"/>
  </sheetPr>
  <dimension ref="A1:T26"/>
  <sheetViews>
    <sheetView showGridLines="0" workbookViewId="0">
      <selection activeCell="C2" sqref="C2"/>
    </sheetView>
  </sheetViews>
  <sheetFormatPr defaultColWidth="10.796875" defaultRowHeight="15" x14ac:dyDescent="0.25"/>
  <cols>
    <col min="1" max="1" width="3.296875" style="1" customWidth="1"/>
    <col min="2" max="2" width="20.796875" style="1" customWidth="1"/>
    <col min="3" max="9" width="10.796875" style="1"/>
    <col min="10" max="11" width="11.796875" style="1" customWidth="1"/>
    <col min="12" max="12" width="13.296875" style="1" customWidth="1"/>
    <col min="13" max="13" width="3.296875" style="1" customWidth="1"/>
    <col min="14" max="14" width="20.796875" style="1" customWidth="1"/>
    <col min="15" max="15" width="12.796875" style="1" customWidth="1"/>
    <col min="16" max="16" width="3.296875" style="1" customWidth="1"/>
    <col min="17" max="17" width="13.796875" style="1" customWidth="1"/>
    <col min="18" max="20" width="10.796875" style="1" customWidth="1"/>
    <col min="21" max="16384" width="10.796875" style="1"/>
  </cols>
  <sheetData>
    <row r="1" spans="1:20" ht="49.95" customHeight="1" x14ac:dyDescent="0.25">
      <c r="A1" s="4"/>
      <c r="B1" s="13" t="s">
        <v>34</v>
      </c>
      <c r="C1" s="5"/>
      <c r="D1" s="5"/>
      <c r="E1" s="5"/>
      <c r="F1" s="5"/>
      <c r="G1" s="5"/>
      <c r="H1" s="5"/>
      <c r="I1" s="5"/>
      <c r="J1" s="5"/>
      <c r="K1" s="5"/>
      <c r="L1" s="5"/>
      <c r="M1" s="4"/>
      <c r="N1" s="4"/>
      <c r="O1" s="4"/>
      <c r="P1" s="4"/>
      <c r="Q1" s="4"/>
      <c r="R1" s="4"/>
      <c r="S1" s="4"/>
      <c r="T1" s="4"/>
    </row>
    <row r="2" spans="1:20" ht="22.05" customHeight="1" x14ac:dyDescent="0.25">
      <c r="A2" s="4"/>
      <c r="B2" s="20" t="s">
        <v>0</v>
      </c>
      <c r="C2" s="21">
        <v>43836</v>
      </c>
      <c r="D2" s="6"/>
      <c r="E2" s="6"/>
      <c r="F2" s="6"/>
      <c r="G2" s="6"/>
      <c r="H2" s="7"/>
      <c r="I2" s="7"/>
      <c r="J2" s="7"/>
      <c r="K2" s="7"/>
      <c r="L2" s="7"/>
      <c r="M2" s="4"/>
      <c r="N2" s="4"/>
      <c r="O2" s="4"/>
      <c r="P2" s="4"/>
      <c r="Q2" s="4"/>
      <c r="R2" s="4"/>
      <c r="S2" s="4"/>
      <c r="T2" s="4"/>
    </row>
    <row r="3" spans="1:20" ht="10.050000000000001" customHeight="1" x14ac:dyDescent="0.25">
      <c r="A3" s="4"/>
      <c r="B3" s="7"/>
      <c r="C3" s="7"/>
      <c r="D3" s="7"/>
      <c r="E3" s="7"/>
      <c r="F3" s="7"/>
      <c r="G3" s="7"/>
      <c r="H3" s="7"/>
      <c r="I3" s="7"/>
      <c r="J3" s="7"/>
      <c r="K3" s="7"/>
      <c r="L3" s="7"/>
      <c r="M3" s="4"/>
      <c r="N3" s="4"/>
      <c r="O3" s="4"/>
      <c r="P3" s="4"/>
      <c r="Q3" s="4"/>
      <c r="R3" s="4"/>
      <c r="S3" s="4"/>
      <c r="T3" s="4"/>
    </row>
    <row r="4" spans="1:20" s="2" customFormat="1" ht="22.05" customHeight="1" x14ac:dyDescent="0.3">
      <c r="A4" s="8"/>
      <c r="C4" s="36" t="s">
        <v>2</v>
      </c>
      <c r="D4" s="36" t="s">
        <v>3</v>
      </c>
      <c r="E4" s="36" t="s">
        <v>4</v>
      </c>
      <c r="F4" s="36" t="s">
        <v>5</v>
      </c>
      <c r="G4" s="36" t="s">
        <v>6</v>
      </c>
      <c r="H4" s="36" t="s">
        <v>7</v>
      </c>
      <c r="I4" s="36" t="s">
        <v>8</v>
      </c>
      <c r="M4" s="8"/>
      <c r="N4" s="45" t="s">
        <v>33</v>
      </c>
      <c r="O4" s="45"/>
      <c r="P4" s="45"/>
      <c r="Q4" s="45" t="s">
        <v>32</v>
      </c>
      <c r="R4" s="45"/>
      <c r="S4" s="45"/>
      <c r="T4" s="45"/>
    </row>
    <row r="5" spans="1:20" s="2" customFormat="1" ht="22.05" customHeight="1" x14ac:dyDescent="0.3">
      <c r="A5" s="8"/>
      <c r="B5" s="16" t="s">
        <v>1</v>
      </c>
      <c r="C5" s="3">
        <f>C2</f>
        <v>43836</v>
      </c>
      <c r="D5" s="3">
        <f>C5+1</f>
        <v>43837</v>
      </c>
      <c r="E5" s="3">
        <f t="shared" ref="E5:I5" si="0">D5+1</f>
        <v>43838</v>
      </c>
      <c r="F5" s="3">
        <f t="shared" si="0"/>
        <v>43839</v>
      </c>
      <c r="G5" s="3">
        <f t="shared" si="0"/>
        <v>43840</v>
      </c>
      <c r="H5" s="3">
        <f t="shared" si="0"/>
        <v>43841</v>
      </c>
      <c r="I5" s="3">
        <f t="shared" si="0"/>
        <v>43842</v>
      </c>
      <c r="J5" s="16" t="s">
        <v>9</v>
      </c>
      <c r="K5" s="16" t="s">
        <v>27</v>
      </c>
      <c r="L5" s="16" t="s">
        <v>10</v>
      </c>
      <c r="M5" s="8"/>
      <c r="N5" s="9" t="s">
        <v>24</v>
      </c>
      <c r="O5" s="10" t="s">
        <v>25</v>
      </c>
      <c r="Q5" s="9" t="s">
        <v>26</v>
      </c>
      <c r="R5" s="25" t="s">
        <v>11</v>
      </c>
      <c r="S5" s="25" t="s">
        <v>12</v>
      </c>
      <c r="T5" s="10" t="s">
        <v>9</v>
      </c>
    </row>
    <row r="6" spans="1:20" ht="22.05" customHeight="1" x14ac:dyDescent="0.25">
      <c r="A6" s="4"/>
      <c r="B6" s="39"/>
      <c r="C6" s="12"/>
      <c r="D6" s="12"/>
      <c r="E6" s="12"/>
      <c r="F6" s="12"/>
      <c r="G6" s="12"/>
      <c r="H6" s="12"/>
      <c r="I6" s="12"/>
      <c r="J6" s="37" t="str">
        <f>IFERROR(VLOOKUP(C6,ShiftData3[],4)+VLOOKUP(D6,ShiftData3[],4)+VLOOKUP(E6,ShiftData3[],4)+VLOOKUP(F6,ShiftData3[],4)+VLOOKUP(G6,ShiftData3[],4)+VLOOKUP(H6,ShiftData3[],4)+VLOOKUP(I6,ShiftData3[],4),"")</f>
        <v/>
      </c>
      <c r="K6" s="38" t="str">
        <f>IFERROR(VLOOKUP(B6,EmployeeIDwPay5[],2),"")</f>
        <v/>
      </c>
      <c r="L6" s="46" t="str">
        <f>IFERROR(J6*K6,"")</f>
        <v/>
      </c>
      <c r="M6" s="4"/>
      <c r="N6" s="19"/>
      <c r="O6" s="47"/>
      <c r="Q6" s="26" t="s">
        <v>14</v>
      </c>
      <c r="R6" s="40">
        <v>0.5</v>
      </c>
      <c r="S6" s="40">
        <v>0.83333333333333337</v>
      </c>
      <c r="T6" s="27">
        <v>8</v>
      </c>
    </row>
    <row r="7" spans="1:20" ht="22.05" customHeight="1" x14ac:dyDescent="0.25">
      <c r="A7" s="4"/>
      <c r="B7" s="39"/>
      <c r="C7" s="12"/>
      <c r="D7" s="12"/>
      <c r="E7" s="12"/>
      <c r="F7" s="12"/>
      <c r="G7" s="12"/>
      <c r="H7" s="12"/>
      <c r="I7" s="12"/>
      <c r="J7" s="37" t="str">
        <f>IFERROR(VLOOKUP(C7,ShiftData3[],4)+VLOOKUP(D7,ShiftData3[],4)+VLOOKUP(E7,ShiftData3[],4)+VLOOKUP(F7,ShiftData3[],4)+VLOOKUP(G7,ShiftData3[],4)+VLOOKUP(H7,ShiftData3[],4)+VLOOKUP(I7,ShiftData3[],4),"")</f>
        <v/>
      </c>
      <c r="K7" s="38" t="str">
        <f>IFERROR(VLOOKUP(B7,EmployeeIDwPay5[],2),"")</f>
        <v/>
      </c>
      <c r="L7" s="46" t="str">
        <f t="shared" ref="L7:L25" si="1">IFERROR(J7*K7,"")</f>
        <v/>
      </c>
      <c r="M7" s="4"/>
      <c r="N7" s="17"/>
      <c r="O7" s="48"/>
      <c r="Q7" s="28" t="s">
        <v>13</v>
      </c>
      <c r="R7" s="41">
        <v>0.33333333333333331</v>
      </c>
      <c r="S7" s="41">
        <v>0.66666666666666663</v>
      </c>
      <c r="T7" s="29">
        <v>8</v>
      </c>
    </row>
    <row r="8" spans="1:20" ht="22.05" customHeight="1" x14ac:dyDescent="0.25">
      <c r="A8" s="4"/>
      <c r="B8" s="39"/>
      <c r="C8" s="12"/>
      <c r="D8" s="12"/>
      <c r="E8" s="12"/>
      <c r="F8" s="12"/>
      <c r="G8" s="12"/>
      <c r="H8" s="12"/>
      <c r="I8" s="12"/>
      <c r="J8" s="37" t="str">
        <f>IFERROR(VLOOKUP(C8,ShiftData3[],4)+VLOOKUP(D8,ShiftData3[],4)+VLOOKUP(E8,ShiftData3[],4)+VLOOKUP(F8,ShiftData3[],4)+VLOOKUP(G8,ShiftData3[],4)+VLOOKUP(H8,ShiftData3[],4)+VLOOKUP(I8,ShiftData3[],4),"")</f>
        <v/>
      </c>
      <c r="K8" s="38" t="str">
        <f>IFERROR(VLOOKUP(B8,EmployeeIDwPay5[],2),"")</f>
        <v/>
      </c>
      <c r="L8" s="46" t="str">
        <f t="shared" si="1"/>
        <v/>
      </c>
      <c r="M8" s="4"/>
      <c r="N8" s="19"/>
      <c r="O8" s="47"/>
      <c r="Q8" s="26" t="s">
        <v>15</v>
      </c>
      <c r="R8" s="40">
        <v>0.66666666666666663</v>
      </c>
      <c r="S8" s="40">
        <v>0</v>
      </c>
      <c r="T8" s="27">
        <v>8</v>
      </c>
    </row>
    <row r="9" spans="1:20" ht="22.05" customHeight="1" x14ac:dyDescent="0.25">
      <c r="A9" s="4"/>
      <c r="B9" s="39"/>
      <c r="C9" s="12"/>
      <c r="D9" s="12"/>
      <c r="E9" s="12"/>
      <c r="F9" s="12"/>
      <c r="G9" s="12"/>
      <c r="H9" s="12"/>
      <c r="I9" s="12"/>
      <c r="J9" s="37" t="str">
        <f>IFERROR(VLOOKUP(C9,ShiftData3[],4)+VLOOKUP(D9,ShiftData3[],4)+VLOOKUP(E9,ShiftData3[],4)+VLOOKUP(F9,ShiftData3[],4)+VLOOKUP(G9,ShiftData3[],4)+VLOOKUP(H9,ShiftData3[],4)+VLOOKUP(I9,ShiftData3[],4),"")</f>
        <v/>
      </c>
      <c r="K9" s="38" t="str">
        <f>IFERROR(VLOOKUP(B9,EmployeeIDwPay5[],2),"")</f>
        <v/>
      </c>
      <c r="L9" s="46" t="str">
        <f t="shared" si="1"/>
        <v/>
      </c>
      <c r="M9" s="4"/>
      <c r="N9" s="17"/>
      <c r="O9" s="48"/>
      <c r="Q9" s="28" t="s">
        <v>17</v>
      </c>
      <c r="R9" s="41">
        <v>0.33333333333333331</v>
      </c>
      <c r="S9" s="41">
        <v>0.5</v>
      </c>
      <c r="T9" s="29">
        <v>4</v>
      </c>
    </row>
    <row r="10" spans="1:20" ht="22.05" customHeight="1" x14ac:dyDescent="0.25">
      <c r="A10" s="4"/>
      <c r="B10" s="39"/>
      <c r="C10" s="12"/>
      <c r="D10" s="12"/>
      <c r="E10" s="12"/>
      <c r="F10" s="12"/>
      <c r="G10" s="12"/>
      <c r="H10" s="12"/>
      <c r="I10" s="12"/>
      <c r="J10" s="37" t="str">
        <f>IFERROR(VLOOKUP(C10,ShiftData3[],4)+VLOOKUP(D10,ShiftData3[],4)+VLOOKUP(E10,ShiftData3[],4)+VLOOKUP(F10,ShiftData3[],4)+VLOOKUP(G10,ShiftData3[],4)+VLOOKUP(H10,ShiftData3[],4)+VLOOKUP(I10,ShiftData3[],4),"")</f>
        <v/>
      </c>
      <c r="K10" s="38" t="str">
        <f>IFERROR(VLOOKUP(B10,EmployeeIDwPay5[],2),"")</f>
        <v/>
      </c>
      <c r="L10" s="46" t="str">
        <f t="shared" si="1"/>
        <v/>
      </c>
      <c r="M10" s="4"/>
      <c r="N10" s="19"/>
      <c r="O10" s="47"/>
      <c r="Q10" s="26" t="s">
        <v>16</v>
      </c>
      <c r="R10" s="40">
        <v>0</v>
      </c>
      <c r="S10" s="40">
        <v>0.33333333333333331</v>
      </c>
      <c r="T10" s="27">
        <v>8</v>
      </c>
    </row>
    <row r="11" spans="1:20" ht="22.05" customHeight="1" x14ac:dyDescent="0.25">
      <c r="A11" s="4"/>
      <c r="B11" s="39"/>
      <c r="C11" s="12"/>
      <c r="D11" s="12"/>
      <c r="E11" s="12"/>
      <c r="F11" s="12"/>
      <c r="G11" s="12"/>
      <c r="H11" s="12"/>
      <c r="I11" s="12"/>
      <c r="J11" s="37" t="str">
        <f>IFERROR(VLOOKUP(C11,ShiftData3[],4)+VLOOKUP(D11,ShiftData3[],4)+VLOOKUP(E11,ShiftData3[],4)+VLOOKUP(F11,ShiftData3[],4)+VLOOKUP(G11,ShiftData3[],4)+VLOOKUP(H11,ShiftData3[],4)+VLOOKUP(I11,ShiftData3[],4),"")</f>
        <v/>
      </c>
      <c r="K11" s="38" t="str">
        <f>IFERROR(VLOOKUP(B11,EmployeeIDwPay5[],2),"")</f>
        <v/>
      </c>
      <c r="L11" s="46" t="str">
        <f t="shared" si="1"/>
        <v/>
      </c>
      <c r="M11" s="4"/>
      <c r="N11" s="17"/>
      <c r="O11" s="48"/>
      <c r="Q11" s="28" t="s">
        <v>18</v>
      </c>
      <c r="R11" s="41">
        <v>0.66666666666666663</v>
      </c>
      <c r="S11" s="41">
        <v>0.89583333333333337</v>
      </c>
      <c r="T11" s="29">
        <v>5.5</v>
      </c>
    </row>
    <row r="12" spans="1:20" ht="22.05" customHeight="1" x14ac:dyDescent="0.25">
      <c r="A12" s="4"/>
      <c r="B12" s="39"/>
      <c r="C12" s="12"/>
      <c r="D12" s="12"/>
      <c r="E12" s="12"/>
      <c r="F12" s="12"/>
      <c r="G12" s="12"/>
      <c r="H12" s="12"/>
      <c r="I12" s="12"/>
      <c r="J12" s="37" t="str">
        <f>IFERROR(VLOOKUP(C12,ShiftData3[],4)+VLOOKUP(D12,ShiftData3[],4)+VLOOKUP(E12,ShiftData3[],4)+VLOOKUP(F12,ShiftData3[],4)+VLOOKUP(G12,ShiftData3[],4)+VLOOKUP(H12,ShiftData3[],4)+VLOOKUP(I12,ShiftData3[],4),"")</f>
        <v/>
      </c>
      <c r="K12" s="38" t="str">
        <f>IFERROR(VLOOKUP(B12,EmployeeIDwPay5[],2),"")</f>
        <v/>
      </c>
      <c r="L12" s="46" t="str">
        <f t="shared" si="1"/>
        <v/>
      </c>
      <c r="M12" s="4"/>
      <c r="N12" s="19"/>
      <c r="O12" s="47"/>
      <c r="Q12" s="26" t="s">
        <v>19</v>
      </c>
      <c r="R12" s="40">
        <v>0.33333333333333331</v>
      </c>
      <c r="S12" s="40">
        <v>0.66666666666666663</v>
      </c>
      <c r="T12" s="27">
        <v>8</v>
      </c>
    </row>
    <row r="13" spans="1:20" ht="22.05" customHeight="1" x14ac:dyDescent="0.25">
      <c r="A13" s="4"/>
      <c r="B13" s="39"/>
      <c r="C13" s="12"/>
      <c r="D13" s="12"/>
      <c r="E13" s="12"/>
      <c r="F13" s="12"/>
      <c r="G13" s="12"/>
      <c r="H13" s="12"/>
      <c r="I13" s="12"/>
      <c r="J13" s="37" t="str">
        <f>IFERROR(VLOOKUP(C13,ShiftData3[],4)+VLOOKUP(D13,ShiftData3[],4)+VLOOKUP(E13,ShiftData3[],4)+VLOOKUP(F13,ShiftData3[],4)+VLOOKUP(G13,ShiftData3[],4)+VLOOKUP(H13,ShiftData3[],4)+VLOOKUP(I13,ShiftData3[],4),"")</f>
        <v/>
      </c>
      <c r="K13" s="38" t="str">
        <f>IFERROR(VLOOKUP(B13,EmployeeIDwPay5[],2),"")</f>
        <v/>
      </c>
      <c r="L13" s="46" t="str">
        <f t="shared" si="1"/>
        <v/>
      </c>
      <c r="M13" s="4"/>
      <c r="N13" s="17"/>
      <c r="O13" s="48"/>
      <c r="Q13" s="28" t="s">
        <v>28</v>
      </c>
      <c r="R13" s="41"/>
      <c r="S13" s="41"/>
      <c r="T13" s="29">
        <v>0</v>
      </c>
    </row>
    <row r="14" spans="1:20" ht="22.05" customHeight="1" x14ac:dyDescent="0.25">
      <c r="A14" s="4"/>
      <c r="B14" s="39"/>
      <c r="C14" s="12"/>
      <c r="D14" s="12"/>
      <c r="E14" s="12"/>
      <c r="F14" s="12"/>
      <c r="G14" s="12"/>
      <c r="H14" s="12"/>
      <c r="I14" s="12"/>
      <c r="J14" s="37" t="str">
        <f>IFERROR(VLOOKUP(C14,ShiftData3[],4)+VLOOKUP(D14,ShiftData3[],4)+VLOOKUP(E14,ShiftData3[],4)+VLOOKUP(F14,ShiftData3[],4)+VLOOKUP(G14,ShiftData3[],4)+VLOOKUP(H14,ShiftData3[],4)+VLOOKUP(I14,ShiftData3[],4),"")</f>
        <v/>
      </c>
      <c r="K14" s="38" t="str">
        <f>IFERROR(VLOOKUP(B14,EmployeeIDwPay5[],2),"")</f>
        <v/>
      </c>
      <c r="L14" s="46" t="str">
        <f t="shared" si="1"/>
        <v/>
      </c>
      <c r="M14" s="4"/>
      <c r="N14" s="19"/>
      <c r="O14" s="47"/>
      <c r="Q14" s="30"/>
      <c r="R14" s="42"/>
      <c r="S14" s="42"/>
      <c r="T14" s="31"/>
    </row>
    <row r="15" spans="1:20" ht="22.05" customHeight="1" x14ac:dyDescent="0.25">
      <c r="A15" s="4"/>
      <c r="B15" s="39"/>
      <c r="C15" s="12"/>
      <c r="D15" s="12"/>
      <c r="E15" s="12"/>
      <c r="F15" s="12"/>
      <c r="G15" s="12"/>
      <c r="H15" s="12"/>
      <c r="I15" s="12"/>
      <c r="J15" s="37" t="str">
        <f>IFERROR(VLOOKUP(C15,ShiftData3[],4)+VLOOKUP(D15,ShiftData3[],4)+VLOOKUP(E15,ShiftData3[],4)+VLOOKUP(F15,ShiftData3[],4)+VLOOKUP(G15,ShiftData3[],4)+VLOOKUP(H15,ShiftData3[],4)+VLOOKUP(I15,ShiftData3[],4),"")</f>
        <v/>
      </c>
      <c r="K15" s="38" t="str">
        <f>IFERROR(VLOOKUP(B15,EmployeeIDwPay5[],2),"")</f>
        <v/>
      </c>
      <c r="L15" s="46" t="str">
        <f t="shared" si="1"/>
        <v/>
      </c>
      <c r="M15" s="4"/>
      <c r="N15" s="17"/>
      <c r="O15" s="48"/>
      <c r="Q15" s="32"/>
      <c r="R15" s="43"/>
      <c r="S15" s="43"/>
      <c r="T15" s="33"/>
    </row>
    <row r="16" spans="1:20" ht="22.05" customHeight="1" x14ac:dyDescent="0.25">
      <c r="A16" s="4"/>
      <c r="B16" s="39"/>
      <c r="C16" s="12"/>
      <c r="D16" s="12"/>
      <c r="E16" s="12"/>
      <c r="F16" s="12"/>
      <c r="G16" s="12"/>
      <c r="H16" s="12"/>
      <c r="I16" s="12"/>
      <c r="J16" s="37" t="str">
        <f>IFERROR(VLOOKUP(C16,ShiftData3[],4)+VLOOKUP(D16,ShiftData3[],4)+VLOOKUP(E16,ShiftData3[],4)+VLOOKUP(F16,ShiftData3[],4)+VLOOKUP(G16,ShiftData3[],4)+VLOOKUP(H16,ShiftData3[],4)+VLOOKUP(I16,ShiftData3[],4),"")</f>
        <v/>
      </c>
      <c r="K16" s="38" t="str">
        <f>IFERROR(VLOOKUP(B16,EmployeeIDwPay5[],2),"")</f>
        <v/>
      </c>
      <c r="L16" s="46" t="str">
        <f t="shared" si="1"/>
        <v/>
      </c>
      <c r="M16" s="4"/>
      <c r="N16" s="19"/>
      <c r="O16" s="47"/>
      <c r="Q16" s="30"/>
      <c r="R16" s="42"/>
      <c r="S16" s="42"/>
      <c r="T16" s="31"/>
    </row>
    <row r="17" spans="1:20" ht="22.05" customHeight="1" x14ac:dyDescent="0.25">
      <c r="A17" s="4"/>
      <c r="B17" s="39"/>
      <c r="C17" s="12"/>
      <c r="D17" s="12"/>
      <c r="E17" s="12"/>
      <c r="F17" s="12"/>
      <c r="G17" s="12"/>
      <c r="H17" s="12"/>
      <c r="I17" s="12"/>
      <c r="J17" s="37" t="str">
        <f>IFERROR(VLOOKUP(C17,ShiftData3[],4)+VLOOKUP(D17,ShiftData3[],4)+VLOOKUP(E17,ShiftData3[],4)+VLOOKUP(F17,ShiftData3[],4)+VLOOKUP(G17,ShiftData3[],4)+VLOOKUP(H17,ShiftData3[],4)+VLOOKUP(I17,ShiftData3[],4),"")</f>
        <v/>
      </c>
      <c r="K17" s="38" t="str">
        <f>IFERROR(VLOOKUP(B17,EmployeeIDwPay5[],2),"")</f>
        <v/>
      </c>
      <c r="L17" s="46" t="str">
        <f t="shared" si="1"/>
        <v/>
      </c>
      <c r="M17" s="4"/>
      <c r="N17" s="17"/>
      <c r="O17" s="48"/>
      <c r="Q17" s="32"/>
      <c r="R17" s="43"/>
      <c r="S17" s="43"/>
      <c r="T17" s="33"/>
    </row>
    <row r="18" spans="1:20" ht="22.05" customHeight="1" x14ac:dyDescent="0.25">
      <c r="A18" s="4"/>
      <c r="B18" s="39"/>
      <c r="C18" s="12"/>
      <c r="D18" s="12"/>
      <c r="E18" s="12"/>
      <c r="F18" s="12"/>
      <c r="G18" s="12"/>
      <c r="H18" s="12"/>
      <c r="I18" s="12"/>
      <c r="J18" s="37" t="str">
        <f>IFERROR(VLOOKUP(C18,ShiftData3[],4)+VLOOKUP(D18,ShiftData3[],4)+VLOOKUP(E18,ShiftData3[],4)+VLOOKUP(F18,ShiftData3[],4)+VLOOKUP(G18,ShiftData3[],4)+VLOOKUP(H18,ShiftData3[],4)+VLOOKUP(I18,ShiftData3[],4),"")</f>
        <v/>
      </c>
      <c r="K18" s="38" t="str">
        <f>IFERROR(VLOOKUP(B18,EmployeeIDwPay5[],2),"")</f>
        <v/>
      </c>
      <c r="L18" s="46" t="str">
        <f t="shared" si="1"/>
        <v/>
      </c>
      <c r="M18" s="4"/>
      <c r="N18" s="19"/>
      <c r="O18" s="47"/>
      <c r="Q18" s="30"/>
      <c r="R18" s="42"/>
      <c r="S18" s="42"/>
      <c r="T18" s="31"/>
    </row>
    <row r="19" spans="1:20" ht="22.05" customHeight="1" x14ac:dyDescent="0.25">
      <c r="A19" s="4"/>
      <c r="B19" s="39"/>
      <c r="C19" s="12"/>
      <c r="D19" s="12"/>
      <c r="E19" s="12"/>
      <c r="F19" s="12"/>
      <c r="G19" s="12"/>
      <c r="H19" s="12"/>
      <c r="I19" s="12"/>
      <c r="J19" s="37" t="str">
        <f>IFERROR(VLOOKUP(C19,ShiftData3[],4)+VLOOKUP(D19,ShiftData3[],4)+VLOOKUP(E19,ShiftData3[],4)+VLOOKUP(F19,ShiftData3[],4)+VLOOKUP(G19,ShiftData3[],4)+VLOOKUP(H19,ShiftData3[],4)+VLOOKUP(I19,ShiftData3[],4),"")</f>
        <v/>
      </c>
      <c r="K19" s="38" t="str">
        <f>IFERROR(VLOOKUP(B19,EmployeeIDwPay5[],2),"")</f>
        <v/>
      </c>
      <c r="L19" s="46" t="str">
        <f t="shared" si="1"/>
        <v/>
      </c>
      <c r="M19" s="4"/>
      <c r="N19" s="17"/>
      <c r="O19" s="48"/>
      <c r="Q19" s="32"/>
      <c r="R19" s="43"/>
      <c r="S19" s="43"/>
      <c r="T19" s="33"/>
    </row>
    <row r="20" spans="1:20" ht="22.05" customHeight="1" x14ac:dyDescent="0.25">
      <c r="A20" s="4"/>
      <c r="B20" s="39"/>
      <c r="C20" s="12"/>
      <c r="D20" s="12"/>
      <c r="E20" s="12"/>
      <c r="F20" s="12"/>
      <c r="G20" s="12"/>
      <c r="H20" s="12"/>
      <c r="I20" s="12"/>
      <c r="J20" s="37" t="str">
        <f>IFERROR(VLOOKUP(C20,ShiftData3[],4)+VLOOKUP(D20,ShiftData3[],4)+VLOOKUP(E20,ShiftData3[],4)+VLOOKUP(F20,ShiftData3[],4)+VLOOKUP(G20,ShiftData3[],4)+VLOOKUP(H20,ShiftData3[],4)+VLOOKUP(I20,ShiftData3[],4),"")</f>
        <v/>
      </c>
      <c r="K20" s="38" t="str">
        <f>IFERROR(VLOOKUP(B20,EmployeeIDwPay5[],2),"")</f>
        <v/>
      </c>
      <c r="L20" s="46" t="str">
        <f t="shared" si="1"/>
        <v/>
      </c>
      <c r="M20" s="4"/>
      <c r="N20" s="19"/>
      <c r="O20" s="47"/>
      <c r="Q20" s="30"/>
      <c r="R20" s="42"/>
      <c r="S20" s="42"/>
      <c r="T20" s="31"/>
    </row>
    <row r="21" spans="1:20" s="2" customFormat="1" ht="22.05" customHeight="1" x14ac:dyDescent="0.3">
      <c r="A21" s="8"/>
      <c r="B21" s="39"/>
      <c r="C21" s="12"/>
      <c r="D21" s="12"/>
      <c r="E21" s="12"/>
      <c r="F21" s="12"/>
      <c r="G21" s="12"/>
      <c r="H21" s="12"/>
      <c r="I21" s="12"/>
      <c r="J21" s="37" t="str">
        <f>IFERROR(VLOOKUP(C21,ShiftData3[],4)+VLOOKUP(D21,ShiftData3[],4)+VLOOKUP(E21,ShiftData3[],4)+VLOOKUP(F21,ShiftData3[],4)+VLOOKUP(G21,ShiftData3[],4)+VLOOKUP(H21,ShiftData3[],4)+VLOOKUP(I21,ShiftData3[],4),"")</f>
        <v/>
      </c>
      <c r="K21" s="38" t="str">
        <f>IFERROR(VLOOKUP(B21,EmployeeIDwPay5[],2),"")</f>
        <v/>
      </c>
      <c r="L21" s="46" t="str">
        <f t="shared" si="1"/>
        <v/>
      </c>
      <c r="M21" s="8"/>
      <c r="N21" s="17"/>
      <c r="O21" s="48"/>
      <c r="Q21" s="32"/>
      <c r="R21" s="43"/>
      <c r="S21" s="43"/>
      <c r="T21" s="33"/>
    </row>
    <row r="22" spans="1:20" ht="22.05" customHeight="1" x14ac:dyDescent="0.25">
      <c r="A22" s="4"/>
      <c r="B22" s="39"/>
      <c r="C22" s="12"/>
      <c r="D22" s="12"/>
      <c r="E22" s="12"/>
      <c r="F22" s="12"/>
      <c r="G22" s="12"/>
      <c r="H22" s="12"/>
      <c r="I22" s="12"/>
      <c r="J22" s="37" t="str">
        <f>IFERROR(VLOOKUP(C22,ShiftData3[],4)+VLOOKUP(D22,ShiftData3[],4)+VLOOKUP(E22,ShiftData3[],4)+VLOOKUP(F22,ShiftData3[],4)+VLOOKUP(G22,ShiftData3[],4)+VLOOKUP(H22,ShiftData3[],4)+VLOOKUP(I22,ShiftData3[],4),"")</f>
        <v/>
      </c>
      <c r="K22" s="38" t="str">
        <f>IFERROR(VLOOKUP(B22,EmployeeIDwPay5[],2),"")</f>
        <v/>
      </c>
      <c r="L22" s="46" t="str">
        <f t="shared" si="1"/>
        <v/>
      </c>
      <c r="M22" s="4"/>
      <c r="N22" s="19"/>
      <c r="O22" s="47"/>
      <c r="Q22" s="30"/>
      <c r="R22" s="42"/>
      <c r="S22" s="42"/>
      <c r="T22" s="31"/>
    </row>
    <row r="23" spans="1:20" ht="22.05" customHeight="1" x14ac:dyDescent="0.25">
      <c r="A23" s="4"/>
      <c r="B23" s="39"/>
      <c r="C23" s="12"/>
      <c r="D23" s="12"/>
      <c r="E23" s="12"/>
      <c r="F23" s="12"/>
      <c r="G23" s="12"/>
      <c r="H23" s="12"/>
      <c r="I23" s="12"/>
      <c r="J23" s="37" t="str">
        <f>IFERROR(VLOOKUP(C23,ShiftData3[],4)+VLOOKUP(D23,ShiftData3[],4)+VLOOKUP(E23,ShiftData3[],4)+VLOOKUP(F23,ShiftData3[],4)+VLOOKUP(G23,ShiftData3[],4)+VLOOKUP(H23,ShiftData3[],4)+VLOOKUP(I23,ShiftData3[],4),"")</f>
        <v/>
      </c>
      <c r="K23" s="38" t="str">
        <f>IFERROR(VLOOKUP(B23,EmployeeIDwPay5[],2),"")</f>
        <v/>
      </c>
      <c r="L23" s="46" t="str">
        <f t="shared" si="1"/>
        <v/>
      </c>
      <c r="M23" s="4"/>
      <c r="N23" s="17"/>
      <c r="O23" s="48"/>
      <c r="P23" s="11"/>
      <c r="Q23" s="34"/>
      <c r="R23" s="44"/>
      <c r="S23" s="44"/>
      <c r="T23" s="35"/>
    </row>
    <row r="24" spans="1:20" ht="22.05" customHeight="1" x14ac:dyDescent="0.25">
      <c r="A24" s="4"/>
      <c r="B24" s="39"/>
      <c r="C24" s="12"/>
      <c r="D24" s="12"/>
      <c r="E24" s="12"/>
      <c r="F24" s="12"/>
      <c r="G24" s="12"/>
      <c r="H24" s="12"/>
      <c r="I24" s="12"/>
      <c r="J24" s="37" t="str">
        <f>IFERROR(VLOOKUP(C24,ShiftData3[],4)+VLOOKUP(D24,ShiftData3[],4)+VLOOKUP(E24,ShiftData3[],4)+VLOOKUP(F24,ShiftData3[],4)+VLOOKUP(G24,ShiftData3[],4)+VLOOKUP(H24,ShiftData3[],4)+VLOOKUP(I24,ShiftData3[],4),"")</f>
        <v/>
      </c>
      <c r="K24" s="38" t="str">
        <f>IFERROR(VLOOKUP(B24,EmployeeIDwPay5[],2),"")</f>
        <v/>
      </c>
      <c r="L24" s="46" t="str">
        <f t="shared" si="1"/>
        <v/>
      </c>
      <c r="M24" s="4"/>
      <c r="N24" s="19"/>
      <c r="O24" s="47"/>
      <c r="P24" s="4"/>
      <c r="Q24" s="4"/>
      <c r="R24" s="4"/>
    </row>
    <row r="25" spans="1:20" ht="22.05" customHeight="1" x14ac:dyDescent="0.25">
      <c r="A25" s="4"/>
      <c r="B25" s="39"/>
      <c r="C25" s="12"/>
      <c r="D25" s="12"/>
      <c r="E25" s="12"/>
      <c r="F25" s="12"/>
      <c r="G25" s="12"/>
      <c r="H25" s="12"/>
      <c r="I25" s="12"/>
      <c r="J25" s="37" t="str">
        <f>IFERROR(VLOOKUP(C25,ShiftData3[],4)+VLOOKUP(D25,ShiftData3[],4)+VLOOKUP(E25,ShiftData3[],4)+VLOOKUP(F25,ShiftData3[],4)+VLOOKUP(G25,ShiftData3[],4)+VLOOKUP(H25,ShiftData3[],4)+VLOOKUP(I25,ShiftData3[],4),"")</f>
        <v/>
      </c>
      <c r="K25" s="38" t="str">
        <f>IFERROR(VLOOKUP(B25,EmployeeIDwPay5[],2),"")</f>
        <v/>
      </c>
      <c r="L25" s="46" t="str">
        <f t="shared" si="1"/>
        <v/>
      </c>
      <c r="M25" s="4"/>
      <c r="N25" s="18"/>
      <c r="O25" s="49"/>
      <c r="P25" s="4"/>
      <c r="Q25" s="4"/>
      <c r="R25" s="4"/>
      <c r="S25" s="4"/>
      <c r="T25" s="4"/>
    </row>
    <row r="26" spans="1:20" ht="22.05" customHeight="1" x14ac:dyDescent="0.25">
      <c r="A26" s="4"/>
      <c r="B26" s="8"/>
      <c r="C26" s="8"/>
      <c r="D26" s="8"/>
      <c r="E26" s="8"/>
      <c r="F26" s="8"/>
      <c r="G26" s="8"/>
      <c r="H26" s="8"/>
      <c r="I26" s="8"/>
      <c r="J26" s="14"/>
      <c r="K26" s="15" t="s">
        <v>29</v>
      </c>
      <c r="L26" s="50">
        <f>SUM(L6:L25)</f>
        <v>0</v>
      </c>
      <c r="M26" s="4"/>
      <c r="N26" s="4"/>
      <c r="O26" s="4"/>
      <c r="P26" s="4"/>
      <c r="Q26" s="4"/>
      <c r="R26" s="4"/>
      <c r="S26" s="4"/>
      <c r="T26" s="4"/>
    </row>
  </sheetData>
  <dataValidations count="2">
    <dataValidation type="list" allowBlank="1" showInputMessage="1" showErrorMessage="1" sqref="C6:I25" xr:uid="{E1BAE512-B36B-FD45-9A73-696BDB07B5C6}">
      <formula1>$Q$6:$Q$23</formula1>
    </dataValidation>
    <dataValidation type="list" allowBlank="1" showInputMessage="1" showErrorMessage="1" sqref="B6:B25" xr:uid="{ED90799A-6BD5-2440-9BE3-3EA9453BDA8B}">
      <formula1>$N$6:$N$25</formula1>
    </dataValidation>
  </dataValidations>
  <pageMargins left="0.3" right="0.3" top="0.3" bottom="0.3" header="0" footer="0"/>
  <pageSetup scale="93" fitToHeight="0" orientation="landscape" horizontalDpi="0" verticalDpi="0"/>
  <tableParts count="2">
    <tablePart r:id="rId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sheetPr>
  <dimension ref="B1:B2"/>
  <sheetViews>
    <sheetView showGridLines="0" workbookViewId="0">
      <selection activeCell="Y95" sqref="Y95"/>
    </sheetView>
  </sheetViews>
  <sheetFormatPr defaultColWidth="10.796875" defaultRowHeight="14.4" x14ac:dyDescent="0.3"/>
  <cols>
    <col min="1" max="1" width="3.296875" style="22" customWidth="1"/>
    <col min="2" max="2" width="88.296875" style="22" customWidth="1"/>
    <col min="3" max="16384" width="10.796875" style="22"/>
  </cols>
  <sheetData>
    <row r="1" spans="2:2" ht="19.95" customHeight="1" x14ac:dyDescent="0.3"/>
    <row r="2" spans="2:2" ht="105" customHeight="1" x14ac:dyDescent="0.3">
      <c r="B2" s="23"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2020 Employee Calendar - EX</vt:lpstr>
      <vt:lpstr>2020 Employee Calendar</vt:lpstr>
      <vt:lpstr>- Disclaimer -</vt:lpstr>
      <vt:lpstr>'2020 Employee Calendar'!Область_печати</vt:lpstr>
      <vt:lpstr>'2020 Employee Calendar - EX'!Область_печати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2016-04-04T05:31:21Z</dcterms:created>
  <dcterms:modified xsi:type="dcterms:W3CDTF">2019-02-11T21:42:32Z</dcterms:modified>
</cp:coreProperties>
</file>