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Projekt-Ressourcenplanung" sheetId="1" state="visible" r:id="rId1"/>
    <sheet xmlns:r="http://schemas.openxmlformats.org/officeDocument/2006/relationships" name="Projekt-Ressourcenplan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'Projekt-Ressourcenplanung'!$B$1:$AF$62</definedName>
    <definedName name="_xlnm.Print_Area" localSheetId="1">'Projekt-Ressourcenplan - BLANK'!$B$1:$AF$64</definedName>
  </definedNames>
  <calcPr calcId="162913" fullCalcOnLoad="1"/>
</workbook>
</file>

<file path=xl/styles.xml><?xml version="1.0" encoding="utf-8"?>
<styleSheet xmlns="http://schemas.openxmlformats.org/spreadsheetml/2006/main">
  <numFmts count="7">
    <numFmt numFmtId="164" formatCode="&quot;$&quot;#,##0"/>
    <numFmt numFmtId="165" formatCode="_(&quot;$&quot;* #,##0.00_);_(&quot;$&quot;* \(#,##0.00\);_(&quot;$&quot;* &quot;-&quot;??_);_(@_)"/>
    <numFmt numFmtId="166" formatCode="mm/dd/yyyy"/>
    <numFmt numFmtId="167" formatCode="_(&quot;$&quot;* #,##0_);_(&quot;$&quot;* \(#,##0\);_(&quot;$&quot;* &quot;-&quot;??_);_(@_)"/>
    <numFmt numFmtId="168" formatCode="&quot;€&quot;#,##0"/>
    <numFmt numFmtId="169" formatCode="_(&quot;€&quot;* #,##0.00_);_(&quot;€&quot;* \(#,##0.00\);_(&quot;€&quot;* &quot;-&quot;??_);_(@_)"/>
    <numFmt numFmtId="170" formatCode="_(&quot;€&quot;* #,##0_);_(&quot;€&quot;* \(#,##0\);_(&quot;€&quot;* &quot;-&quot;??_);_(@_)"/>
  </numFmts>
  <fonts count="27">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b val="1"/>
      <color theme="0"/>
      <sz val="10"/>
    </font>
    <font>
      <name val="Calibri"/>
      <family val="2"/>
      <color theme="1"/>
      <sz val="12"/>
      <scheme val="minor"/>
    </font>
    <font>
      <name val="Century Gothic"/>
      <family val="1"/>
      <b val="1"/>
      <sz val="10"/>
    </font>
    <font>
      <name val="Century Gothic"/>
      <family val="1"/>
      <b val="1"/>
      <sz val="12"/>
    </font>
    <font>
      <name val="Century Gothic"/>
      <family val="1"/>
      <sz val="10"/>
    </font>
    <font>
      <name val="Century Gothic"/>
      <family val="1"/>
      <b val="1"/>
      <color indexed="8"/>
      <sz val="10"/>
    </font>
    <font>
      <name val="Century Gothic"/>
      <family val="1"/>
      <b val="1"/>
      <color indexed="17"/>
      <sz val="10"/>
    </font>
    <font>
      <name val="Century Gothic"/>
      <family val="1"/>
      <color indexed="22"/>
      <sz val="10"/>
    </font>
    <font>
      <name val="Century Gothic"/>
      <family val="1"/>
      <color indexed="8"/>
      <sz val="10"/>
    </font>
    <font>
      <name val="Century Gothic"/>
      <family val="1"/>
      <b val="1"/>
      <color theme="0"/>
      <sz val="11"/>
    </font>
    <font>
      <name val="Century Gothic"/>
      <family val="1"/>
      <color theme="0"/>
      <sz val="10"/>
    </font>
    <font>
      <name val="Century Gothic"/>
      <family val="1"/>
      <sz val="11"/>
    </font>
    <font>
      <name val="Century Gothic"/>
      <family val="1"/>
      <b val="1"/>
      <color theme="1"/>
      <sz val="10"/>
    </font>
    <font>
      <name val="Century Gothic"/>
      <family val="1"/>
      <b val="1"/>
      <sz val="14"/>
    </font>
    <font>
      <name val="Century Gothic"/>
      <family val="1"/>
      <sz val="9"/>
    </font>
    <font>
      <name val="Century Gothic"/>
      <family val="1"/>
      <i val="1"/>
      <sz val="10"/>
    </font>
    <font>
      <name val="Century Gothic"/>
      <family val="2"/>
      <color theme="1"/>
      <sz val="22"/>
    </font>
    <font>
      <name val="Century Gothic"/>
      <family val="2"/>
      <b val="1"/>
      <color theme="0"/>
      <sz val="22"/>
    </font>
    <font>
      <color rgb="00FFFFFF"/>
      <sz val="22"/>
    </font>
  </fonts>
  <fills count="18">
    <fill>
      <patternFill/>
    </fill>
    <fill>
      <patternFill patternType="gray125"/>
    </fill>
    <fill>
      <patternFill patternType="solid">
        <fgColor theme="0" tint="-0.049989318521683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0000bd32"/>
        <bgColor rgb="0000bd32"/>
      </patternFill>
    </fill>
  </fills>
  <borders count="38">
    <border>
      <left/>
      <right/>
      <top/>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5">
    <xf numFmtId="0" fontId="9" fillId="0" borderId="0"/>
    <xf numFmtId="0" fontId="5" fillId="0" borderId="0"/>
    <xf numFmtId="0" fontId="6" fillId="0" borderId="0"/>
    <xf numFmtId="0" fontId="7" fillId="0" borderId="0"/>
    <xf numFmtId="44" fontId="9" fillId="0" borderId="0"/>
  </cellStyleXfs>
  <cellXfs count="192">
    <xf numFmtId="0" fontId="0" fillId="0" borderId="0" pivotButton="0" quotePrefix="0" xfId="0"/>
    <xf numFmtId="0" fontId="4" fillId="0" borderId="0" applyAlignment="1" pivotButton="0" quotePrefix="0" xfId="0">
      <alignment vertical="center"/>
    </xf>
    <xf numFmtId="0" fontId="7" fillId="0" borderId="0" pivotButton="0" quotePrefix="0" xfId="3"/>
    <xf numFmtId="0" fontId="1" fillId="0" borderId="1" applyAlignment="1" pivotButton="0" quotePrefix="0" xfId="3">
      <alignment horizontal="left" vertical="center" wrapText="1" indent="2"/>
    </xf>
    <xf numFmtId="0" fontId="10" fillId="0" borderId="0" pivotButton="0" quotePrefix="0" xfId="0"/>
    <xf numFmtId="0" fontId="10" fillId="0" borderId="0" applyAlignment="1" pivotButton="0" quotePrefix="0" xfId="0">
      <alignment horizontal="center" wrapText="1"/>
    </xf>
    <xf numFmtId="0" fontId="1" fillId="0" borderId="0" applyAlignment="1" pivotButton="0" quotePrefix="0" xfId="0">
      <alignment vertical="center"/>
    </xf>
    <xf numFmtId="0" fontId="12" fillId="0" borderId="0" applyAlignment="1" pivotButton="0" quotePrefix="0" xfId="0">
      <alignment vertical="center"/>
    </xf>
    <xf numFmtId="0" fontId="10" fillId="0" borderId="0" applyAlignment="1" pivotButton="0" quotePrefix="0" xfId="0">
      <alignment vertical="center"/>
    </xf>
    <xf numFmtId="14" fontId="12" fillId="0" borderId="0" applyAlignment="1" pivotButton="0" quotePrefix="0" xfId="0">
      <alignment horizontal="left" vertical="center"/>
    </xf>
    <xf numFmtId="0" fontId="12" fillId="0" borderId="0" applyAlignment="1" applyProtection="1" pivotButton="0" quotePrefix="0" xfId="0">
      <alignment vertical="center"/>
      <protection locked="0" hidden="0"/>
    </xf>
    <xf numFmtId="14" fontId="12" fillId="0" borderId="0" applyAlignment="1" applyProtection="1" pivotButton="0" quotePrefix="0" xfId="0">
      <alignment horizontal="left" vertical="center"/>
      <protection locked="0" hidden="0"/>
    </xf>
    <xf numFmtId="0" fontId="12" fillId="0" borderId="0" applyAlignment="1" applyProtection="1" pivotButton="0" quotePrefix="0" xfId="0">
      <alignment vertical="center"/>
      <protection locked="0" hidden="0"/>
    </xf>
    <xf numFmtId="0" fontId="10" fillId="0" borderId="0" applyAlignment="1" applyProtection="1" pivotButton="0" quotePrefix="0" xfId="0">
      <alignment horizontal="center" vertical="center"/>
      <protection locked="0" hidden="0"/>
    </xf>
    <xf numFmtId="14" fontId="15" fillId="0" borderId="0" applyAlignment="1" applyProtection="1" pivotButton="0" quotePrefix="0" xfId="0">
      <alignment horizontal="left" vertical="center"/>
      <protection locked="0" hidden="0"/>
    </xf>
    <xf numFmtId="0" fontId="10" fillId="0" borderId="0" applyAlignment="1" pivotButton="0" quotePrefix="0" xfId="0">
      <alignment horizontal="center" vertical="center"/>
    </xf>
    <xf numFmtId="0" fontId="10" fillId="0" borderId="0" applyAlignment="1" pivotButton="0" quotePrefix="0" xfId="0">
      <alignment horizontal="center" vertical="center" wrapText="1"/>
    </xf>
    <xf numFmtId="0" fontId="16" fillId="0" borderId="0" applyAlignment="1" applyProtection="1" pivotButton="0" quotePrefix="0" xfId="0">
      <alignment vertical="center"/>
      <protection locked="0" hidden="0"/>
    </xf>
    <xf numFmtId="164" fontId="16" fillId="0" borderId="0" applyAlignment="1" applyProtection="1" pivotButton="0" quotePrefix="0" xfId="0">
      <alignment vertical="center"/>
      <protection locked="0" hidden="0"/>
    </xf>
    <xf numFmtId="0" fontId="12" fillId="0" borderId="0" applyAlignment="1" pivotButton="0" quotePrefix="0" xfId="0">
      <alignment vertical="center"/>
    </xf>
    <xf numFmtId="0" fontId="0" fillId="0" borderId="0" applyAlignment="1" pivotButton="0" quotePrefix="0" xfId="0">
      <alignment vertical="center"/>
    </xf>
    <xf numFmtId="0" fontId="3" fillId="0" borderId="0" applyAlignment="1" pivotButton="0" quotePrefix="0" xfId="0">
      <alignment vertical="center"/>
    </xf>
    <xf numFmtId="0" fontId="8" fillId="3" borderId="6" applyAlignment="1" pivotButton="0" quotePrefix="0" xfId="0">
      <alignment horizontal="center" vertical="center"/>
    </xf>
    <xf numFmtId="0" fontId="8" fillId="3" borderId="11" applyAlignment="1" pivotButton="0" quotePrefix="0" xfId="0">
      <alignment vertical="center"/>
    </xf>
    <xf numFmtId="0" fontId="8" fillId="7" borderId="8" applyAlignment="1" pivotButton="0" quotePrefix="0" xfId="0">
      <alignment horizontal="left" vertical="center" indent="1"/>
    </xf>
    <xf numFmtId="0" fontId="8" fillId="7" borderId="9" applyAlignment="1" pivotButton="0" quotePrefix="0" xfId="0">
      <alignment vertical="center"/>
    </xf>
    <xf numFmtId="0" fontId="8" fillId="7" borderId="10" applyAlignment="1" pivotButton="0" quotePrefix="0" xfId="0">
      <alignment horizontal="left" vertical="center" indent="1"/>
    </xf>
    <xf numFmtId="0" fontId="8" fillId="7" borderId="11" applyAlignment="1" pivotButton="0" quotePrefix="0" xfId="0">
      <alignment vertical="center"/>
    </xf>
    <xf numFmtId="0" fontId="10" fillId="0" borderId="8" applyAlignment="1" pivotButton="0" quotePrefix="0" xfId="0">
      <alignment horizontal="left" vertical="center" indent="1"/>
    </xf>
    <xf numFmtId="0" fontId="10" fillId="0" borderId="9" applyAlignment="1" pivotButton="0" quotePrefix="0" xfId="0">
      <alignment vertical="center"/>
    </xf>
    <xf numFmtId="0" fontId="10" fillId="0" borderId="10" applyAlignment="1" pivotButton="0" quotePrefix="0" xfId="0">
      <alignment horizontal="left" vertical="center" indent="1"/>
    </xf>
    <xf numFmtId="0" fontId="10" fillId="0" borderId="11" applyAlignment="1" pivotButton="0" quotePrefix="0" xfId="0">
      <alignment vertical="center"/>
    </xf>
    <xf numFmtId="0" fontId="8" fillId="3" borderId="2" applyAlignment="1" pivotButton="0" quotePrefix="0" xfId="0">
      <alignment horizontal="center" vertical="center"/>
    </xf>
    <xf numFmtId="0" fontId="17" fillId="3" borderId="10" applyAlignment="1" pivotButton="0" quotePrefix="0" xfId="0">
      <alignment horizontal="left" vertical="center" indent="1"/>
    </xf>
    <xf numFmtId="0" fontId="10" fillId="2" borderId="6" applyAlignment="1" applyProtection="1" pivotButton="0" quotePrefix="0" xfId="0">
      <alignment horizontal="center" vertical="center"/>
      <protection locked="0" hidden="0"/>
    </xf>
    <xf numFmtId="164" fontId="10" fillId="2" borderId="6" applyAlignment="1" applyProtection="1" pivotButton="0" quotePrefix="0" xfId="0">
      <alignment vertical="center"/>
      <protection locked="0" hidden="0"/>
    </xf>
    <xf numFmtId="164" fontId="14" fillId="2" borderId="6" applyAlignment="1" applyProtection="1" pivotButton="0" quotePrefix="0" xfId="0">
      <alignment horizontal="center" vertical="center"/>
      <protection locked="0" hidden="0"/>
    </xf>
    <xf numFmtId="164" fontId="10" fillId="2" borderId="6" applyAlignment="1" applyProtection="1" pivotButton="0" quotePrefix="0" xfId="0">
      <alignment horizontal="center" vertical="center"/>
      <protection locked="0" hidden="0"/>
    </xf>
    <xf numFmtId="0" fontId="12" fillId="2" borderId="6" applyAlignment="1" applyProtection="1" pivotButton="0" quotePrefix="0" xfId="0">
      <alignment vertical="center"/>
      <protection locked="0" hidden="0"/>
    </xf>
    <xf numFmtId="14" fontId="10" fillId="2" borderId="6" applyAlignment="1" pivotButton="0" quotePrefix="0" xfId="0">
      <alignment horizontal="right" vertical="center"/>
    </xf>
    <xf numFmtId="14" fontId="15" fillId="2" borderId="6" applyAlignment="1" pivotButton="0" quotePrefix="0" xfId="0">
      <alignment horizontal="left" vertical="center"/>
    </xf>
    <xf numFmtId="0" fontId="12" fillId="2" borderId="6" applyAlignment="1" pivotButton="0" quotePrefix="0" xfId="0">
      <alignment vertical="center"/>
    </xf>
    <xf numFmtId="0" fontId="8" fillId="7" borderId="10" applyAlignment="1" pivotButton="0" quotePrefix="0" xfId="0">
      <alignment horizontal="left" wrapText="1" indent="1"/>
    </xf>
    <xf numFmtId="0" fontId="8" fillId="7" borderId="14" applyAlignment="1" pivotButton="0" quotePrefix="0" xfId="0">
      <alignment horizontal="left" vertical="top" wrapText="1" indent="1"/>
    </xf>
    <xf numFmtId="0" fontId="8" fillId="7" borderId="10" applyAlignment="1" pivotButton="0" quotePrefix="0" xfId="0">
      <alignment horizontal="center" wrapText="1"/>
    </xf>
    <xf numFmtId="0" fontId="8" fillId="7" borderId="14" applyAlignment="1" pivotButton="0" quotePrefix="0" xfId="0">
      <alignment horizontal="center" vertical="top" wrapText="1"/>
    </xf>
    <xf numFmtId="0" fontId="8" fillId="7" borderId="13" applyAlignment="1" pivotButton="0" quotePrefix="0" xfId="0">
      <alignment horizontal="center"/>
    </xf>
    <xf numFmtId="3" fontId="8" fillId="7" borderId="7" applyAlignment="1" pivotButton="0" quotePrefix="0" xfId="0">
      <alignment horizontal="center" vertical="center"/>
    </xf>
    <xf numFmtId="0" fontId="8" fillId="7" borderId="10" applyAlignment="1" pivotButton="0" quotePrefix="0" xfId="0">
      <alignment horizontal="center"/>
    </xf>
    <xf numFmtId="3" fontId="8" fillId="7" borderId="14" applyAlignment="1" pivotButton="0" quotePrefix="0" xfId="0">
      <alignment horizontal="center" vertical="center"/>
    </xf>
    <xf numFmtId="0" fontId="8" fillId="3" borderId="11" applyAlignment="1" pivotButton="0" quotePrefix="0" xfId="0">
      <alignment horizontal="center" vertical="center"/>
    </xf>
    <xf numFmtId="0" fontId="8" fillId="3" borderId="12" applyAlignment="1" pivotButton="0" quotePrefix="0" xfId="0">
      <alignment horizontal="center" vertical="center"/>
    </xf>
    <xf numFmtId="0" fontId="10" fillId="9" borderId="6" applyAlignment="1" applyProtection="1" pivotButton="0" quotePrefix="0" xfId="0">
      <alignment horizontal="center" vertical="center"/>
      <protection locked="0" hidden="0"/>
    </xf>
    <xf numFmtId="0" fontId="10" fillId="10" borderId="6" applyAlignment="1" applyProtection="1" pivotButton="0" quotePrefix="0" xfId="0">
      <alignment horizontal="center" vertical="center"/>
      <protection locked="0" hidden="0"/>
    </xf>
    <xf numFmtId="0" fontId="10" fillId="11" borderId="6" applyAlignment="1" applyProtection="1" pivotButton="0" quotePrefix="0" xfId="0">
      <alignment horizontal="center" vertical="center"/>
      <protection locked="0" hidden="0"/>
    </xf>
    <xf numFmtId="0" fontId="10" fillId="12" borderId="6" applyAlignment="1" applyProtection="1" pivotButton="0" quotePrefix="0" xfId="0">
      <alignment horizontal="center" vertical="center"/>
      <protection locked="0" hidden="0"/>
    </xf>
    <xf numFmtId="0" fontId="10" fillId="13" borderId="6" applyAlignment="1" applyProtection="1" pivotButton="0" quotePrefix="0" xfId="0">
      <alignment horizontal="center" vertical="center"/>
      <protection locked="0" hidden="0"/>
    </xf>
    <xf numFmtId="0" fontId="10" fillId="14" borderId="6" applyAlignment="1" applyProtection="1" pivotButton="0" quotePrefix="0" xfId="0">
      <alignment horizontal="center" vertical="center"/>
      <protection locked="0" hidden="0"/>
    </xf>
    <xf numFmtId="164" fontId="10" fillId="14" borderId="6" applyAlignment="1" applyProtection="1" pivotButton="0" quotePrefix="0" xfId="0">
      <alignment horizontal="center" vertical="center"/>
      <protection locked="0" hidden="0"/>
    </xf>
    <xf numFmtId="0" fontId="8" fillId="4" borderId="18" applyAlignment="1" pivotButton="0" quotePrefix="0" xfId="0">
      <alignment vertical="center"/>
    </xf>
    <xf numFmtId="0" fontId="18" fillId="4" borderId="19" applyAlignment="1" pivotButton="0" quotePrefix="0" xfId="0">
      <alignment vertical="center"/>
    </xf>
    <xf numFmtId="165" fontId="18" fillId="4" borderId="19" applyAlignment="1" pivotButton="0" quotePrefix="0" xfId="4">
      <alignment vertical="center"/>
    </xf>
    <xf numFmtId="14" fontId="8" fillId="4" borderId="19" applyAlignment="1" pivotButton="0" quotePrefix="0" xfId="4">
      <alignment horizontal="right" vertical="center"/>
    </xf>
    <xf numFmtId="14" fontId="8" fillId="4" borderId="20" applyAlignment="1" pivotButton="0" quotePrefix="0" xfId="4">
      <alignment horizontal="right" vertical="center" indent="1"/>
    </xf>
    <xf numFmtId="0" fontId="8" fillId="7" borderId="22" applyAlignment="1" pivotButton="0" quotePrefix="0" xfId="0">
      <alignment horizontal="center"/>
    </xf>
    <xf numFmtId="3" fontId="8" fillId="7" borderId="23" applyAlignment="1" pivotButton="0" quotePrefix="0" xfId="0">
      <alignment horizontal="center" vertical="center"/>
    </xf>
    <xf numFmtId="0" fontId="8" fillId="3" borderId="12" applyAlignment="1" pivotButton="0" quotePrefix="0" xfId="0">
      <alignment horizontal="center" wrapText="1"/>
    </xf>
    <xf numFmtId="0" fontId="8" fillId="3" borderId="3" applyAlignment="1" pivotButton="0" quotePrefix="0" xfId="0">
      <alignment horizontal="center" vertical="top" wrapText="1"/>
    </xf>
    <xf numFmtId="0" fontId="8" fillId="4" borderId="27" applyAlignment="1" pivotButton="0" quotePrefix="0" xfId="0">
      <alignment horizontal="center" wrapText="1"/>
    </xf>
    <xf numFmtId="0" fontId="8" fillId="4" borderId="28" applyAlignment="1" pivotButton="0" quotePrefix="0" xfId="0">
      <alignment horizontal="center" vertical="top" wrapText="1"/>
    </xf>
    <xf numFmtId="0" fontId="19" fillId="0" borderId="0" applyAlignment="1" pivotButton="0" quotePrefix="0" xfId="0">
      <alignment vertical="center"/>
    </xf>
    <xf numFmtId="0" fontId="12" fillId="0" borderId="7" applyAlignment="1" applyProtection="1" pivotButton="0" quotePrefix="0" xfId="0">
      <alignment horizontal="left" vertical="center" wrapText="1" indent="1"/>
      <protection locked="0" hidden="0"/>
    </xf>
    <xf numFmtId="0" fontId="12" fillId="0" borderId="7" applyAlignment="1" applyProtection="1" pivotButton="0" quotePrefix="0" xfId="0">
      <alignment horizontal="center" vertical="center" wrapText="1"/>
      <protection locked="0" hidden="0"/>
    </xf>
    <xf numFmtId="165" fontId="12" fillId="0" borderId="7" applyAlignment="1" applyProtection="1" pivotButton="0" quotePrefix="0" xfId="4">
      <alignment vertical="center" wrapText="1"/>
      <protection locked="0" hidden="0"/>
    </xf>
    <xf numFmtId="0" fontId="12" fillId="0" borderId="6" applyAlignment="1" applyProtection="1" pivotButton="0" quotePrefix="0" xfId="0">
      <alignment horizontal="left" vertical="center" wrapText="1" indent="1"/>
      <protection locked="0" hidden="0"/>
    </xf>
    <xf numFmtId="0" fontId="12" fillId="0" borderId="6" applyAlignment="1" applyProtection="1" pivotButton="0" quotePrefix="0" xfId="0">
      <alignment horizontal="center" vertical="center" wrapText="1"/>
      <protection locked="0" hidden="0"/>
    </xf>
    <xf numFmtId="165" fontId="12" fillId="0" borderId="6" applyAlignment="1" applyProtection="1" pivotButton="0" quotePrefix="0" xfId="4">
      <alignment vertical="center" wrapText="1"/>
      <protection locked="0" hidden="0"/>
    </xf>
    <xf numFmtId="0" fontId="12" fillId="0" borderId="16" applyAlignment="1" applyProtection="1" pivotButton="0" quotePrefix="0" xfId="0">
      <alignment horizontal="left" vertical="center" wrapText="1" indent="1"/>
      <protection locked="0" hidden="0"/>
    </xf>
    <xf numFmtId="0" fontId="12" fillId="0" borderId="16" applyAlignment="1" applyProtection="1" pivotButton="0" quotePrefix="0" xfId="0">
      <alignment horizontal="center" vertical="center" wrapText="1"/>
      <protection locked="0" hidden="0"/>
    </xf>
    <xf numFmtId="165" fontId="12" fillId="0" borderId="16" applyAlignment="1" applyProtection="1" pivotButton="0" quotePrefix="0" xfId="4">
      <alignment vertical="center" wrapText="1"/>
      <protection locked="0" hidden="0"/>
    </xf>
    <xf numFmtId="3" fontId="16" fillId="15" borderId="20" applyAlignment="1" pivotButton="0" quotePrefix="0" xfId="0">
      <alignment horizontal="center" vertical="center"/>
    </xf>
    <xf numFmtId="3" fontId="16" fillId="15" borderId="17" applyAlignment="1" pivotButton="0" quotePrefix="0" xfId="0">
      <alignment horizontal="center" vertical="center"/>
    </xf>
    <xf numFmtId="3" fontId="16" fillId="15" borderId="26" applyAlignment="1" pivotButton="0" quotePrefix="0" xfId="0">
      <alignment horizontal="center" vertical="center"/>
    </xf>
    <xf numFmtId="0" fontId="12" fillId="0" borderId="0" applyAlignment="1" pivotButton="0" quotePrefix="0" xfId="0">
      <alignment horizontal="right" vertical="center"/>
    </xf>
    <xf numFmtId="1" fontId="16" fillId="0" borderId="7" applyAlignment="1" pivotButton="0" quotePrefix="0" xfId="0">
      <alignment horizontal="center" vertical="center"/>
    </xf>
    <xf numFmtId="1" fontId="16" fillId="0" borderId="23" applyAlignment="1" pivotButton="0" quotePrefix="0" xfId="0">
      <alignment horizontal="center" vertical="center"/>
    </xf>
    <xf numFmtId="1" fontId="16" fillId="0" borderId="6" applyAlignment="1" pivotButton="0" quotePrefix="0" xfId="0">
      <alignment horizontal="center" vertical="center"/>
    </xf>
    <xf numFmtId="1" fontId="16" fillId="0" borderId="24" applyAlignment="1" pivotButton="0" quotePrefix="0" xfId="0">
      <alignment horizontal="center" vertical="center"/>
    </xf>
    <xf numFmtId="1" fontId="16" fillId="0" borderId="16" applyAlignment="1" pivotButton="0" quotePrefix="0" xfId="0">
      <alignment horizontal="center" vertical="center"/>
    </xf>
    <xf numFmtId="1" fontId="16" fillId="0" borderId="25" applyAlignment="1" pivotButton="0" quotePrefix="0" xfId="0">
      <alignment horizontal="center" vertical="center"/>
    </xf>
    <xf numFmtId="1" fontId="12" fillId="15" borderId="28" applyAlignment="1" pivotButton="0" quotePrefix="0" xfId="0">
      <alignment horizontal="center" vertical="center"/>
    </xf>
    <xf numFmtId="165" fontId="13" fillId="5" borderId="3" applyAlignment="1" pivotButton="0" quotePrefix="0" xfId="0">
      <alignment vertical="center"/>
    </xf>
    <xf numFmtId="166" fontId="12" fillId="0" borderId="2" applyAlignment="1" applyProtection="1" pivotButton="0" quotePrefix="0" xfId="0">
      <alignment horizontal="center" vertical="center"/>
      <protection locked="0" hidden="0"/>
    </xf>
    <xf numFmtId="0" fontId="8" fillId="3" borderId="4" applyAlignment="1" pivotButton="0" quotePrefix="0" xfId="0">
      <alignment horizontal="center" vertical="center"/>
    </xf>
    <xf numFmtId="166" fontId="12" fillId="0" borderId="4" applyAlignment="1" applyProtection="1" pivotButton="0" quotePrefix="0" xfId="0">
      <alignment horizontal="center" vertical="center"/>
      <protection locked="0" hidden="0"/>
    </xf>
    <xf numFmtId="0" fontId="8" fillId="7" borderId="11" applyAlignment="1" pivotButton="0" quotePrefix="0" xfId="0">
      <alignment horizontal="center" wrapText="1"/>
    </xf>
    <xf numFmtId="0" fontId="8" fillId="7" borderId="15" applyAlignment="1" pivotButton="0" quotePrefix="0" xfId="0">
      <alignment horizontal="center" vertical="top"/>
    </xf>
    <xf numFmtId="166" fontId="12" fillId="0" borderId="3"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0" fontId="8" fillId="7" borderId="31" applyAlignment="1" pivotButton="0" quotePrefix="0" xfId="0">
      <alignment horizontal="center" wrapText="1"/>
    </xf>
    <xf numFmtId="0" fontId="8" fillId="7" borderId="5" applyAlignment="1" pivotButton="0" quotePrefix="0" xfId="0">
      <alignment horizontal="center" vertical="top" wrapText="1"/>
    </xf>
    <xf numFmtId="166" fontId="12" fillId="0" borderId="5" applyAlignment="1" applyProtection="1" pivotButton="0" quotePrefix="0" xfId="4">
      <alignment horizontal="center" vertical="center"/>
      <protection locked="0" hidden="0"/>
    </xf>
    <xf numFmtId="166" fontId="12" fillId="0" borderId="4" applyAlignment="1" applyProtection="1" pivotButton="0" quotePrefix="0" xfId="4">
      <alignment horizontal="center" vertical="center"/>
      <protection locked="0" hidden="0"/>
    </xf>
    <xf numFmtId="166" fontId="12" fillId="0" borderId="30" applyAlignment="1" applyProtection="1" pivotButton="0" quotePrefix="0" xfId="4">
      <alignment horizontal="center" vertical="center"/>
      <protection locked="0" hidden="0"/>
    </xf>
    <xf numFmtId="0" fontId="8" fillId="7" borderId="10" applyAlignment="1" pivotButton="0" quotePrefix="0" xfId="0">
      <alignment horizontal="center" vertical="center"/>
    </xf>
    <xf numFmtId="0" fontId="8" fillId="7" borderId="13" applyAlignment="1" pivotButton="0" quotePrefix="0" xfId="0">
      <alignment horizontal="center" vertical="center"/>
    </xf>
    <xf numFmtId="0" fontId="8" fillId="7" borderId="22" applyAlignment="1" pivotButton="0" quotePrefix="0" xfId="0">
      <alignment horizontal="center" vertical="center"/>
    </xf>
    <xf numFmtId="0" fontId="8" fillId="3" borderId="12" applyAlignment="1" pivotButton="0" quotePrefix="0" xfId="0">
      <alignment horizontal="center" vertical="center" wrapText="1"/>
    </xf>
    <xf numFmtId="165" fontId="16" fillId="15" borderId="20" applyAlignment="1" pivotButton="0" quotePrefix="0" xfId="0">
      <alignment horizontal="center" vertical="center"/>
    </xf>
    <xf numFmtId="165" fontId="16" fillId="15" borderId="17" applyAlignment="1" pivotButton="0" quotePrefix="0" xfId="0">
      <alignment horizontal="center" vertical="center"/>
    </xf>
    <xf numFmtId="165" fontId="16" fillId="15" borderId="26" applyAlignment="1" pivotButton="0" quotePrefix="0" xfId="0">
      <alignment horizontal="center" vertical="center"/>
    </xf>
    <xf numFmtId="165" fontId="13" fillId="6" borderId="20" applyAlignment="1" pivotButton="0" quotePrefix="0" xfId="0">
      <alignment vertical="center"/>
    </xf>
    <xf numFmtId="3" fontId="16" fillId="16" borderId="29" applyAlignment="1" pivotButton="0" quotePrefix="0" xfId="0">
      <alignment horizontal="center" vertical="center"/>
    </xf>
    <xf numFmtId="167" fontId="16" fillId="0" borderId="7" applyAlignment="1" pivotButton="0" quotePrefix="0" xfId="0">
      <alignment horizontal="center" vertical="center"/>
    </xf>
    <xf numFmtId="167" fontId="16" fillId="0" borderId="23" applyAlignment="1" pivotButton="0" quotePrefix="0" xfId="0">
      <alignment horizontal="center" vertical="center"/>
    </xf>
    <xf numFmtId="167" fontId="16" fillId="0" borderId="6" applyAlignment="1" pivotButton="0" quotePrefix="0" xfId="0">
      <alignment horizontal="center" vertical="center"/>
    </xf>
    <xf numFmtId="167" fontId="16" fillId="0" borderId="24" applyAlignment="1" pivotButton="0" quotePrefix="0" xfId="0">
      <alignment horizontal="center" vertical="center"/>
    </xf>
    <xf numFmtId="167" fontId="16" fillId="0" borderId="16" applyAlignment="1" pivotButton="0" quotePrefix="0" xfId="0">
      <alignment horizontal="center" vertical="center"/>
    </xf>
    <xf numFmtId="167" fontId="16" fillId="0" borderId="25" applyAlignment="1" pivotButton="0" quotePrefix="0" xfId="0">
      <alignment horizontal="center" vertical="center"/>
    </xf>
    <xf numFmtId="165" fontId="13" fillId="5" borderId="32" applyAlignment="1" pivotButton="0" quotePrefix="0" xfId="0">
      <alignment vertical="center"/>
    </xf>
    <xf numFmtId="165" fontId="13" fillId="5" borderId="33" applyAlignment="1" pivotButton="0" quotePrefix="0" xfId="0">
      <alignment vertical="center"/>
    </xf>
    <xf numFmtId="165" fontId="13" fillId="5" borderId="34" applyAlignment="1" pivotButton="0" quotePrefix="0" xfId="0">
      <alignment vertical="center"/>
    </xf>
    <xf numFmtId="0" fontId="8" fillId="7" borderId="11" applyAlignment="1" pivotButton="0" quotePrefix="0" xfId="0">
      <alignment horizontal="center" vertical="center"/>
    </xf>
    <xf numFmtId="167" fontId="16" fillId="0" borderId="3" applyAlignment="1" pivotButton="0" quotePrefix="0" xfId="0">
      <alignment horizontal="center" vertical="center"/>
    </xf>
    <xf numFmtId="167" fontId="16" fillId="0" borderId="2" applyAlignment="1" pivotButton="0" quotePrefix="0" xfId="0">
      <alignment horizontal="center" vertical="center"/>
    </xf>
    <xf numFmtId="167" fontId="16" fillId="0" borderId="21" applyAlignment="1" pivotButton="0" quotePrefix="0" xfId="0">
      <alignment horizontal="center" vertical="center"/>
    </xf>
    <xf numFmtId="0" fontId="8" fillId="4" borderId="35" applyAlignment="1" pivotButton="0" quotePrefix="0" xfId="0">
      <alignment vertical="center"/>
    </xf>
    <xf numFmtId="0" fontId="18" fillId="4" borderId="36" applyAlignment="1" pivotButton="0" quotePrefix="0" xfId="0">
      <alignment vertical="center"/>
    </xf>
    <xf numFmtId="165" fontId="18" fillId="4" borderId="36" applyAlignment="1" pivotButton="0" quotePrefix="0" xfId="4">
      <alignment vertical="center"/>
    </xf>
    <xf numFmtId="14" fontId="8" fillId="4" borderId="36" applyAlignment="1" pivotButton="0" quotePrefix="0" xfId="4">
      <alignment horizontal="right" vertical="center"/>
    </xf>
    <xf numFmtId="14" fontId="8" fillId="4" borderId="37" applyAlignment="1" pivotButton="0" quotePrefix="0" xfId="4">
      <alignment horizontal="right" vertical="center" indent="1"/>
    </xf>
    <xf numFmtId="0" fontId="8" fillId="7" borderId="9" applyAlignment="1" pivotButton="0" quotePrefix="0" xfId="0">
      <alignment horizontal="center" vertical="center" wrapText="1"/>
    </xf>
    <xf numFmtId="0" fontId="8" fillId="7" borderId="2" applyAlignment="1" pivotButton="0" quotePrefix="0" xfId="0">
      <alignment horizontal="center" vertical="center" wrapText="1"/>
    </xf>
    <xf numFmtId="166" fontId="12" fillId="0" borderId="9" applyAlignment="1" applyProtection="1" pivotButton="0" quotePrefix="0" xfId="4">
      <alignment horizontal="center" vertical="center"/>
      <protection locked="0" hidden="0"/>
    </xf>
    <xf numFmtId="3" fontId="13" fillId="15" borderId="20" applyAlignment="1" pivotButton="0" quotePrefix="0" xfId="0">
      <alignment horizontal="center" vertical="center"/>
    </xf>
    <xf numFmtId="0" fontId="20" fillId="0" borderId="0" applyAlignment="1" pivotButton="0" quotePrefix="0" xfId="0">
      <alignment horizontal="center" vertical="center"/>
    </xf>
    <xf numFmtId="0" fontId="21" fillId="0" borderId="0" applyAlignment="1" pivotButton="0" quotePrefix="0" xfId="0">
      <alignment vertical="center"/>
    </xf>
    <xf numFmtId="0" fontId="17" fillId="7" borderId="6" applyAlignment="1" pivotButton="0" quotePrefix="0" xfId="0">
      <alignment horizontal="right" vertical="center" indent="1"/>
    </xf>
    <xf numFmtId="0" fontId="22" fillId="0" borderId="0" applyAlignment="1" pivotButton="0" quotePrefix="0" xfId="0">
      <alignment vertical="center"/>
    </xf>
    <xf numFmtId="0" fontId="22" fillId="0" borderId="0" applyAlignment="1" pivotButton="0" quotePrefix="0" xfId="0">
      <alignment horizontal="right" vertical="center"/>
    </xf>
    <xf numFmtId="166" fontId="23" fillId="0" borderId="4" applyAlignment="1" pivotButton="0" quotePrefix="0" xfId="0">
      <alignment horizontal="center" vertical="center"/>
    </xf>
    <xf numFmtId="166" fontId="12" fillId="0" borderId="2" applyAlignment="1" pivotButton="0" quotePrefix="0" xfId="0">
      <alignment horizontal="center" vertical="center"/>
    </xf>
    <xf numFmtId="167" fontId="11" fillId="2" borderId="6" applyAlignment="1" pivotButton="0" quotePrefix="0" xfId="0">
      <alignment horizontal="left" vertical="center"/>
    </xf>
    <xf numFmtId="0" fontId="17" fillId="7" borderId="16" applyAlignment="1" pivotButton="0" quotePrefix="0" xfId="0">
      <alignment horizontal="right" vertical="center" indent="1"/>
    </xf>
    <xf numFmtId="167" fontId="11" fillId="2" borderId="16" applyAlignment="1" pivotButton="0" quotePrefix="0" xfId="0">
      <alignment horizontal="left" vertical="center"/>
    </xf>
    <xf numFmtId="0" fontId="17" fillId="3" borderId="17" applyAlignment="1" pivotButton="0" quotePrefix="0" xfId="0">
      <alignment horizontal="right" vertical="center" indent="1"/>
    </xf>
    <xf numFmtId="167" fontId="11" fillId="5" borderId="17" applyAlignment="1" pivotButton="0" quotePrefix="0" xfId="0">
      <alignment horizontal="left" vertical="center"/>
    </xf>
    <xf numFmtId="0" fontId="24" fillId="0" borderId="0" applyAlignment="1" pivotButton="0" quotePrefix="0" xfId="0">
      <alignment vertical="center"/>
    </xf>
    <xf numFmtId="0" fontId="25" fillId="8" borderId="0" applyAlignment="1" pivotButton="0" quotePrefix="0" xfId="5">
      <alignment horizontal="center" vertical="center"/>
    </xf>
    <xf numFmtId="166" fontId="12" fillId="0" borderId="4" applyAlignment="1" applyProtection="1" pivotButton="0" quotePrefix="0" xfId="0">
      <alignment horizontal="center" vertical="center"/>
      <protection locked="0" hidden="0"/>
    </xf>
    <xf numFmtId="166" fontId="12" fillId="0" borderId="2" applyAlignment="1" applyProtection="1" pivotButton="0" quotePrefix="0" xfId="0">
      <alignment horizontal="center" vertical="center"/>
      <protection locked="0" hidden="0"/>
    </xf>
    <xf numFmtId="168" fontId="10" fillId="2" borderId="6" applyAlignment="1" applyProtection="1" pivotButton="0" quotePrefix="0" xfId="0">
      <alignment vertical="center"/>
      <protection locked="0" hidden="0"/>
    </xf>
    <xf numFmtId="168" fontId="14" fillId="2" borderId="6" applyAlignment="1" applyProtection="1" pivotButton="0" quotePrefix="0" xfId="0">
      <alignment horizontal="center" vertical="center"/>
      <protection locked="0" hidden="0"/>
    </xf>
    <xf numFmtId="168" fontId="10" fillId="2" borderId="6" applyAlignment="1" applyProtection="1" pivotButton="0" quotePrefix="0" xfId="0">
      <alignment horizontal="center" vertical="center"/>
      <protection locked="0" hidden="0"/>
    </xf>
    <xf numFmtId="168" fontId="10" fillId="14" borderId="6" applyAlignment="1" applyProtection="1" pivotButton="0" quotePrefix="0" xfId="0">
      <alignment horizontal="center" vertical="center"/>
      <protection locked="0" hidden="0"/>
    </xf>
    <xf numFmtId="166" fontId="23" fillId="0" borderId="4" applyAlignment="1" pivotButton="0" quotePrefix="0" xfId="0">
      <alignment horizontal="center" vertical="center"/>
    </xf>
    <xf numFmtId="166" fontId="12" fillId="0" borderId="2" applyAlignment="1" pivotButton="0" quotePrefix="0" xfId="0">
      <alignment horizontal="center" vertical="center"/>
    </xf>
    <xf numFmtId="169" fontId="12" fillId="0" borderId="7" applyAlignment="1" applyProtection="1" pivotButton="0" quotePrefix="0" xfId="4">
      <alignment vertical="center" wrapText="1"/>
      <protection locked="0" hidden="0"/>
    </xf>
    <xf numFmtId="166" fontId="12" fillId="0" borderId="5" applyAlignment="1" applyProtection="1" pivotButton="0" quotePrefix="0" xfId="4">
      <alignment horizontal="center" vertical="center"/>
      <protection locked="0" hidden="0"/>
    </xf>
    <xf numFmtId="166" fontId="12" fillId="0" borderId="3" applyAlignment="1" applyProtection="1" pivotButton="0" quotePrefix="0" xfId="4">
      <alignment horizontal="center" vertical="center"/>
      <protection locked="0" hidden="0"/>
    </xf>
    <xf numFmtId="169" fontId="13" fillId="5" borderId="3" applyAlignment="1" pivotButton="0" quotePrefix="0" xfId="0">
      <alignment vertical="center"/>
    </xf>
    <xf numFmtId="169" fontId="12" fillId="0" borderId="6" applyAlignment="1" applyProtection="1" pivotButton="0" quotePrefix="0" xfId="4">
      <alignment vertical="center" wrapText="1"/>
      <protection locked="0" hidden="0"/>
    </xf>
    <xf numFmtId="166" fontId="12" fillId="0" borderId="4"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8" fontId="16" fillId="0" borderId="0" applyAlignment="1" applyProtection="1" pivotButton="0" quotePrefix="0" xfId="0">
      <alignment vertical="center"/>
      <protection locked="0" hidden="0"/>
    </xf>
    <xf numFmtId="169" fontId="12" fillId="0" borderId="16" applyAlignment="1" applyProtection="1" pivotButton="0" quotePrefix="0" xfId="4">
      <alignment vertical="center" wrapText="1"/>
      <protection locked="0" hidden="0"/>
    </xf>
    <xf numFmtId="166" fontId="12" fillId="0" borderId="30"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169" fontId="18" fillId="4" borderId="19" applyAlignment="1" pivotButton="0" quotePrefix="0" xfId="4">
      <alignment vertical="center"/>
    </xf>
    <xf numFmtId="169" fontId="13" fillId="6" borderId="20" applyAlignment="1" pivotButton="0" quotePrefix="0" xfId="0">
      <alignment vertical="center"/>
    </xf>
    <xf numFmtId="166" fontId="12" fillId="0" borderId="9" applyAlignment="1" applyProtection="1" pivotButton="0" quotePrefix="0" xfId="4">
      <alignment horizontal="center" vertical="center"/>
      <protection locked="0" hidden="0"/>
    </xf>
    <xf numFmtId="170" fontId="16" fillId="0" borderId="3" applyAlignment="1" pivotButton="0" quotePrefix="0" xfId="0">
      <alignment horizontal="center" vertical="center"/>
    </xf>
    <xf numFmtId="170" fontId="16" fillId="0" borderId="7" applyAlignment="1" pivotButton="0" quotePrefix="0" xfId="0">
      <alignment horizontal="center" vertical="center"/>
    </xf>
    <xf numFmtId="170" fontId="16" fillId="0" borderId="23" applyAlignment="1" pivotButton="0" quotePrefix="0" xfId="0">
      <alignment horizontal="center" vertical="center"/>
    </xf>
    <xf numFmtId="169" fontId="13" fillId="5" borderId="32" applyAlignment="1" pivotButton="0" quotePrefix="0" xfId="0">
      <alignment vertical="center"/>
    </xf>
    <xf numFmtId="170" fontId="16" fillId="0" borderId="2" applyAlignment="1" pivotButton="0" quotePrefix="0" xfId="0">
      <alignment horizontal="center" vertical="center"/>
    </xf>
    <xf numFmtId="170" fontId="16" fillId="0" borderId="6" applyAlignment="1" pivotButton="0" quotePrefix="0" xfId="0">
      <alignment horizontal="center" vertical="center"/>
    </xf>
    <xf numFmtId="170" fontId="16" fillId="0" borderId="24" applyAlignment="1" pivotButton="0" quotePrefix="0" xfId="0">
      <alignment horizontal="center" vertical="center"/>
    </xf>
    <xf numFmtId="169" fontId="13" fillId="5" borderId="33" applyAlignment="1" pivotButton="0" quotePrefix="0" xfId="0">
      <alignment vertical="center"/>
    </xf>
    <xf numFmtId="170" fontId="16" fillId="0" borderId="21" applyAlignment="1" pivotButton="0" quotePrefix="0" xfId="0">
      <alignment horizontal="center" vertical="center"/>
    </xf>
    <xf numFmtId="170" fontId="16" fillId="0" borderId="16" applyAlignment="1" pivotButton="0" quotePrefix="0" xfId="0">
      <alignment horizontal="center" vertical="center"/>
    </xf>
    <xf numFmtId="170" fontId="16" fillId="0" borderId="25" applyAlignment="1" pivotButton="0" quotePrefix="0" xfId="0">
      <alignment horizontal="center" vertical="center"/>
    </xf>
    <xf numFmtId="169" fontId="13" fillId="5" borderId="34" applyAlignment="1" pivotButton="0" quotePrefix="0" xfId="0">
      <alignment vertical="center"/>
    </xf>
    <xf numFmtId="169" fontId="18" fillId="4" borderId="36" applyAlignment="1" pivotButton="0" quotePrefix="0" xfId="4">
      <alignment vertical="center"/>
    </xf>
    <xf numFmtId="169" fontId="16" fillId="15" borderId="20" applyAlignment="1" pivotButton="0" quotePrefix="0" xfId="0">
      <alignment horizontal="center" vertical="center"/>
    </xf>
    <xf numFmtId="169" fontId="16" fillId="15" borderId="17" applyAlignment="1" pivotButton="0" quotePrefix="0" xfId="0">
      <alignment horizontal="center" vertical="center"/>
    </xf>
    <xf numFmtId="169" fontId="16" fillId="15" borderId="26" applyAlignment="1" pivotButton="0" quotePrefix="0" xfId="0">
      <alignment horizontal="center" vertical="center"/>
    </xf>
    <xf numFmtId="170" fontId="11" fillId="2" borderId="6" applyAlignment="1" pivotButton="0" quotePrefix="0" xfId="0">
      <alignment horizontal="left" vertical="center"/>
    </xf>
    <xf numFmtId="170" fontId="11" fillId="2" borderId="16" applyAlignment="1" pivotButton="0" quotePrefix="0" xfId="0">
      <alignment horizontal="left" vertical="center"/>
    </xf>
    <xf numFmtId="170" fontId="11" fillId="5" borderId="17" applyAlignment="1" pivotButton="0" quotePrefix="0" xfId="0">
      <alignment horizontal="left" vertical="center"/>
    </xf>
    <xf numFmtId="0" fontId="26" fillId="17" borderId="0" applyAlignment="1" pivotButton="0" quotePrefix="0" xfId="1">
      <alignment horizontal="center" vertical="center"/>
    </xf>
  </cellXfs>
  <cellStyles count="5">
    <cellStyle name="Normal" xfId="0" builtinId="0"/>
    <cellStyle name="Hyperlink" xfId="1" builtinId="8" hidden="1"/>
    <cellStyle name="Followed Hyperlink" xfId="2" builtinId="9" hidden="1"/>
    <cellStyle name="Normal 2" xfId="3"/>
    <cellStyle name="Currency" xfId="4" builtinId="4"/>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70&amp;utm_language=DE&amp;utm_source=integrated+content&amp;utm_campaign=/resource-planning-templates&amp;utm_medium=ic+project+resource+planning+template+47070+de&amp;lpa=ic+project+resource+planning+template+4707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AO86"/>
  <sheetViews>
    <sheetView showGridLines="0" tabSelected="1" zoomScale="90" zoomScaleNormal="90" workbookViewId="0">
      <pane ySplit="1" topLeftCell="A2" activePane="bottomLeft" state="frozen"/>
      <selection pane="bottomLeft" activeCell="B64" sqref="B64:AF64"/>
    </sheetView>
  </sheetViews>
  <sheetFormatPr baseColWidth="8" defaultColWidth="10.796875" defaultRowHeight="15"/>
  <cols>
    <col width="3.5" customWidth="1" style="6" min="1" max="1"/>
    <col width="36.796875" customWidth="1" style="6" min="2" max="2"/>
    <col width="30.796875" customWidth="1" style="6" min="3" max="3"/>
    <col width="7.69921875" customWidth="1" style="6" min="4" max="4"/>
    <col width="11.5" customWidth="1" style="6" min="5" max="5"/>
    <col width="13.796875" customWidth="1" style="6" min="6" max="7"/>
    <col width="11.5" bestFit="1" customWidth="1" style="6" min="8" max="8"/>
    <col width="10.796875" customWidth="1" style="6" min="9" max="30"/>
    <col width="15.796875" customWidth="1" style="6" min="31" max="32"/>
    <col width="10.796875" customWidth="1" style="6" min="33" max="16384"/>
  </cols>
  <sheetData>
    <row r="1" ht="49.95" customHeight="1">
      <c r="B1" s="1" t="inlineStr">
        <is>
          <t>VORLAGE FÜR DIE PROJEKTRESSOURCENPLANUNG</t>
        </is>
      </c>
      <c r="C1" s="1" t="n"/>
      <c r="E1" s="1" t="n"/>
    </row>
    <row r="2" ht="25.05" customFormat="1" customHeight="1" s="19">
      <c r="H2" s="139" t="inlineStr">
        <is>
          <t xml:space="preserve">Eine Füllfarbe kann auf Zellen angewendet werden, um Start- und Enddaten anzugeben, wie unten dargestellt. </t>
        </is>
      </c>
    </row>
    <row r="3" ht="25.05" customFormat="1" customHeight="1" s="19">
      <c r="B3" s="33" t="inlineStr">
        <is>
          <t>PROJEKTÜBERSICHT</t>
        </is>
      </c>
      <c r="C3" s="23" t="n"/>
      <c r="D3" s="23" t="n"/>
      <c r="E3" s="23" t="n"/>
      <c r="F3" s="93" t="inlineStr">
        <is>
          <t>PHASENSTART</t>
        </is>
      </c>
      <c r="G3" s="32" t="inlineStr">
        <is>
          <t>PHASENENDE</t>
        </is>
      </c>
      <c r="H3" s="22">
        <f>TEXT($F$4,"MMM-YYYY")</f>
        <v/>
      </c>
      <c r="I3" s="22">
        <f>TEXT(EDATE($F$4,1),"MMM-yyyyy")</f>
        <v/>
      </c>
      <c r="J3" s="22">
        <f>TEXT(EDATE($F$4,2),"MMM-yyyyy")</f>
        <v/>
      </c>
      <c r="K3" s="22">
        <f>TEXT(EDATE($F$4,3),"MMM-yyyyy")</f>
        <v/>
      </c>
      <c r="L3" s="22">
        <f>TEXT(EDATE($F$4,4),"MMM-yyyyy")</f>
        <v/>
      </c>
      <c r="M3" s="22">
        <f>TEXT(EDATE($F$4,5),"MMM-yyyyy")</f>
        <v/>
      </c>
      <c r="N3" s="22">
        <f>TEXT(EDATE($F$4,6),"MMM-yyyyyy")</f>
        <v/>
      </c>
      <c r="O3" s="22">
        <f>TEXT(EDATE($F$4,7),"MMM-yyyyy")</f>
        <v/>
      </c>
      <c r="P3" s="22">
        <f>TEXT(EDATE($F$4,8),"MMM-yyyyy")</f>
        <v/>
      </c>
      <c r="Q3" s="22">
        <f>TEXT(EDATE($F$4,9),"MMM-yyyyy")</f>
        <v/>
      </c>
      <c r="R3" s="22">
        <f>TEXT(EDATE($F$4,10),"MMM-yyyyy")</f>
        <v/>
      </c>
      <c r="S3" s="22">
        <f>TEXT(EDATE($F$4,11),"MMM-yyyyy")</f>
        <v/>
      </c>
      <c r="T3" s="22">
        <f>TEXT(EDATE($F$4,12),"MMM-yyyyy")</f>
        <v/>
      </c>
      <c r="U3" s="22">
        <f>TEXT(EDATE($F$4,13),"MMM-yyyyy")</f>
        <v/>
      </c>
      <c r="V3" s="22">
        <f>TEXT(EDATE($F$4,14),"MMM-yyyyy")</f>
        <v/>
      </c>
      <c r="W3" s="22">
        <f>TEXT(EDATE($F$4,15),"MMM-yyyyy")</f>
        <v/>
      </c>
      <c r="X3" s="22">
        <f>TEXT(EDATE($F$4,16),"MMM-yyyyy")</f>
        <v/>
      </c>
      <c r="Y3" s="22">
        <f>TEXT(EDATE($F$4,17),"MMM-yyyyy")</f>
        <v/>
      </c>
      <c r="Z3" s="22">
        <f>TEXT(EDATE($F$4,18),"MMM-yyyyy")</f>
        <v/>
      </c>
      <c r="AA3" s="22">
        <f>TEXT(EDATE($F$4,19),"MMM-yyyyy")</f>
        <v/>
      </c>
      <c r="AB3" s="22">
        <f>TEXT(EDATE($F$4,20),"MMM-yyyyy")</f>
        <v/>
      </c>
      <c r="AC3" s="22">
        <f>TEXT(EDATE($F$4,21),"MMM-yyyyy")</f>
        <v/>
      </c>
      <c r="AD3" s="22">
        <f>TEXT(EDATE($F$4,22),"MMM-yyyyy")</f>
        <v/>
      </c>
      <c r="AE3" s="9" t="n"/>
      <c r="AF3" s="9" t="n"/>
      <c r="AG3" s="9" t="n"/>
      <c r="AH3" s="9" t="n"/>
      <c r="AI3" s="9" t="n"/>
      <c r="AJ3" s="9" t="n"/>
      <c r="AK3" s="9" t="n"/>
      <c r="AL3" s="9" t="n"/>
      <c r="AM3" s="9" t="n"/>
      <c r="AN3" s="9" t="n"/>
      <c r="AO3" s="9" t="n"/>
    </row>
    <row r="4" ht="25.05" customFormat="1" customHeight="1" s="12">
      <c r="B4" s="26" t="inlineStr">
        <is>
          <t>PROJEKTPHASEN</t>
        </is>
      </c>
      <c r="C4" s="27" t="n"/>
      <c r="D4" s="27" t="n"/>
      <c r="E4" s="27" t="n"/>
      <c r="F4" s="150" t="n">
        <v>44562</v>
      </c>
      <c r="G4" s="151" t="n"/>
      <c r="H4" s="56" t="n"/>
      <c r="I4" s="56" t="n"/>
      <c r="J4" s="56" t="n"/>
      <c r="K4" s="56" t="n"/>
      <c r="L4" s="34" t="n"/>
      <c r="M4" s="34" t="n"/>
      <c r="N4" s="34" t="n"/>
      <c r="O4" s="34" t="n"/>
      <c r="P4" s="34" t="n"/>
      <c r="Q4" s="34" t="n"/>
      <c r="R4" s="34" t="n"/>
      <c r="S4" s="34" t="n"/>
      <c r="T4" s="34" t="n"/>
      <c r="U4" s="34" t="n"/>
      <c r="V4" s="34" t="n"/>
      <c r="W4" s="34" t="n"/>
      <c r="X4" s="34" t="n"/>
      <c r="Y4" s="34" t="n"/>
      <c r="Z4" s="34" t="n"/>
      <c r="AA4" s="34" t="n"/>
      <c r="AB4" s="34" t="n"/>
      <c r="AC4" s="34" t="n"/>
      <c r="AD4" s="34" t="n"/>
      <c r="AE4" s="11" t="n"/>
      <c r="AF4" s="11" t="n"/>
      <c r="AG4" s="11" t="n"/>
      <c r="AH4" s="11" t="n"/>
      <c r="AI4" s="11" t="n"/>
      <c r="AJ4" s="11" t="n"/>
      <c r="AK4" s="11" t="n"/>
      <c r="AL4" s="11" t="n"/>
      <c r="AM4" s="11" t="n"/>
      <c r="AN4" s="11" t="n"/>
      <c r="AO4" s="11" t="n"/>
    </row>
    <row r="5" ht="25.05" customFormat="1" customHeight="1" s="12">
      <c r="B5" s="30" t="inlineStr">
        <is>
          <t>PHASE 1</t>
        </is>
      </c>
      <c r="C5" s="31" t="n"/>
      <c r="D5" s="31" t="n"/>
      <c r="E5" s="31" t="n"/>
      <c r="F5" s="150" t="n"/>
      <c r="G5" s="151" t="n"/>
      <c r="H5" s="152" t="n"/>
      <c r="I5" s="152" t="n"/>
      <c r="J5" s="53" t="n"/>
      <c r="K5" s="53" t="n"/>
      <c r="L5" s="53" t="n"/>
      <c r="M5" s="53"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05" customFormat="1" customHeight="1" s="12">
      <c r="B6" s="28" t="inlineStr">
        <is>
          <t>PHASE 2</t>
        </is>
      </c>
      <c r="C6" s="29" t="n"/>
      <c r="D6" s="29" t="n"/>
      <c r="E6" s="29" t="n"/>
      <c r="F6" s="150" t="n"/>
      <c r="G6" s="151" t="n"/>
      <c r="H6" s="152" t="n"/>
      <c r="I6" s="152" t="n"/>
      <c r="J6" s="34" t="n"/>
      <c r="K6" s="54" t="n"/>
      <c r="L6" s="54" t="n"/>
      <c r="M6" s="34" t="n"/>
      <c r="N6" s="34" t="n"/>
      <c r="O6" s="34" t="n"/>
      <c r="P6" s="34" t="n"/>
      <c r="Q6" s="34" t="n"/>
      <c r="R6" s="34" t="n"/>
      <c r="S6" s="34" t="n"/>
      <c r="T6" s="153"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05" customFormat="1" customHeight="1" s="12">
      <c r="B7" s="30" t="inlineStr">
        <is>
          <t>PHASE 3</t>
        </is>
      </c>
      <c r="C7" s="31" t="n"/>
      <c r="D7" s="31" t="n"/>
      <c r="E7" s="31" t="n"/>
      <c r="F7" s="150" t="n"/>
      <c r="G7" s="151" t="n"/>
      <c r="H7" s="152" t="n"/>
      <c r="I7" s="152" t="n"/>
      <c r="J7" s="34" t="n"/>
      <c r="K7" s="34" t="n"/>
      <c r="L7" s="34" t="n"/>
      <c r="M7" s="34" t="n"/>
      <c r="N7" s="55" t="n"/>
      <c r="O7" s="55" t="n"/>
      <c r="P7" s="34" t="n"/>
      <c r="Q7" s="34" t="n"/>
      <c r="R7" s="34" t="n"/>
      <c r="S7" s="34" t="n"/>
      <c r="T7" s="154"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05" customFormat="1" customHeight="1" s="12">
      <c r="B8" s="28" t="inlineStr">
        <is>
          <t>PHASE 4</t>
        </is>
      </c>
      <c r="C8" s="29" t="n"/>
      <c r="D8" s="29" t="n"/>
      <c r="E8" s="29" t="n"/>
      <c r="F8" s="150" t="n"/>
      <c r="G8" s="151" t="n"/>
      <c r="H8" s="152" t="n"/>
      <c r="I8" s="152" t="n"/>
      <c r="J8" s="34" t="n"/>
      <c r="K8" s="34" t="n"/>
      <c r="L8" s="34" t="n"/>
      <c r="M8" s="34" t="n"/>
      <c r="N8" s="34" t="n"/>
      <c r="O8" s="34" t="n"/>
      <c r="P8" s="57" t="n"/>
      <c r="Q8" s="57" t="n"/>
      <c r="R8" s="57" t="n"/>
      <c r="S8" s="57" t="n"/>
      <c r="T8" s="155" t="n"/>
      <c r="U8" s="57" t="n"/>
      <c r="V8" s="34" t="n"/>
      <c r="W8" s="34" t="n"/>
      <c r="X8" s="34" t="n"/>
      <c r="Y8" s="34" t="n"/>
      <c r="Z8" s="34" t="n"/>
      <c r="AA8" s="34" t="n"/>
      <c r="AB8" s="34" t="n"/>
      <c r="AC8" s="34" t="n"/>
      <c r="AD8" s="34" t="n"/>
      <c r="AE8" s="11" t="n"/>
      <c r="AF8" s="11" t="n"/>
      <c r="AG8" s="11" t="n"/>
      <c r="AH8" s="13" t="n"/>
      <c r="AI8" s="13" t="n"/>
      <c r="AJ8" s="11" t="n"/>
      <c r="AK8" s="11" t="n"/>
      <c r="AL8" s="11" t="n"/>
      <c r="AM8" s="11" t="n"/>
      <c r="AN8" s="11" t="n"/>
      <c r="AO8" s="11" t="n"/>
    </row>
    <row r="9" ht="25.05" customFormat="1" customHeight="1" s="12">
      <c r="B9" s="30" t="inlineStr">
        <is>
          <t>PHASE 5</t>
        </is>
      </c>
      <c r="C9" s="31" t="n"/>
      <c r="D9" s="31" t="n"/>
      <c r="E9" s="31" t="n"/>
      <c r="F9" s="150" t="n"/>
      <c r="G9" s="151" t="n"/>
      <c r="H9" s="152" t="n"/>
      <c r="I9" s="152" t="n"/>
      <c r="J9" s="34" t="n"/>
      <c r="K9" s="34" t="n"/>
      <c r="L9" s="34" t="n"/>
      <c r="M9" s="34" t="n"/>
      <c r="N9" s="34" t="n"/>
      <c r="O9" s="34" t="n"/>
      <c r="P9" s="34" t="n"/>
      <c r="Q9" s="34" t="n"/>
      <c r="R9" s="34" t="n"/>
      <c r="S9" s="34" t="n"/>
      <c r="T9" s="154" t="n"/>
      <c r="U9" s="34" t="n"/>
      <c r="V9" s="52" t="n"/>
      <c r="W9" s="34" t="n"/>
      <c r="X9" s="34" t="n"/>
      <c r="Y9" s="34" t="n"/>
      <c r="Z9" s="34" t="n"/>
      <c r="AA9" s="34" t="n"/>
      <c r="AB9" s="34" t="n"/>
      <c r="AC9" s="34" t="n"/>
      <c r="AD9" s="34" t="n"/>
      <c r="AE9" s="11" t="n"/>
      <c r="AF9" s="11" t="n"/>
      <c r="AG9" s="11" t="n"/>
      <c r="AH9" s="14" t="n"/>
      <c r="AI9" s="14" t="n"/>
      <c r="AJ9" s="11" t="n"/>
      <c r="AK9" s="11" t="n"/>
      <c r="AL9" s="11" t="n"/>
      <c r="AM9" s="11" t="n"/>
      <c r="AN9" s="11" t="n"/>
      <c r="AO9" s="11" t="n"/>
    </row>
    <row r="10" ht="25.05" customFormat="1" customHeight="1" s="12">
      <c r="B10" s="28" t="inlineStr">
        <is>
          <t>PHASE 6</t>
        </is>
      </c>
      <c r="C10" s="29" t="n"/>
      <c r="D10" s="29" t="n"/>
      <c r="E10" s="29" t="n"/>
      <c r="F10" s="150" t="n"/>
      <c r="G10" s="151" t="n"/>
      <c r="H10" s="152" t="n"/>
      <c r="I10" s="152" t="n"/>
      <c r="J10" s="34" t="n"/>
      <c r="K10" s="34" t="n"/>
      <c r="L10" s="34" t="n"/>
      <c r="M10" s="34" t="n"/>
      <c r="N10" s="34" t="n"/>
      <c r="O10" s="34" t="n"/>
      <c r="P10" s="34" t="n"/>
      <c r="Q10" s="34" t="n"/>
      <c r="R10" s="34" t="n"/>
      <c r="S10" s="34" t="n"/>
      <c r="T10" s="154" t="n"/>
      <c r="U10" s="38" t="n"/>
      <c r="V10" s="38" t="n"/>
      <c r="W10" s="34" t="n"/>
      <c r="X10" s="34" t="n"/>
      <c r="Y10" s="34" t="n"/>
      <c r="Z10" s="34" t="n"/>
      <c r="AA10" s="34" t="n"/>
      <c r="AB10" s="34" t="n"/>
      <c r="AC10" s="34" t="n"/>
      <c r="AD10" s="34" t="n"/>
      <c r="AE10" s="11" t="n"/>
      <c r="AF10" s="11" t="n"/>
      <c r="AG10" s="11" t="n"/>
      <c r="AH10" s="11" t="n"/>
      <c r="AI10" s="11" t="n"/>
      <c r="AJ10" s="11" t="n"/>
      <c r="AK10" s="11" t="n"/>
      <c r="AL10" s="11" t="n"/>
      <c r="AM10" s="11" t="n"/>
      <c r="AN10" s="11" t="n"/>
      <c r="AO10" s="11" t="n"/>
    </row>
    <row r="11" ht="25.05" customFormat="1" customHeight="1" s="19">
      <c r="B11" s="28" t="inlineStr">
        <is>
          <t>PHASE 7</t>
        </is>
      </c>
      <c r="C11" s="29" t="n"/>
      <c r="D11" s="29" t="n"/>
      <c r="E11" s="29" t="n"/>
      <c r="F11" s="156" t="n"/>
      <c r="G11" s="157" t="n">
        <v>45260</v>
      </c>
      <c r="H11" s="152" t="n"/>
      <c r="I11" s="152" t="n"/>
      <c r="J11" s="34" t="n"/>
      <c r="K11" s="34" t="n"/>
      <c r="L11" s="34" t="n"/>
      <c r="M11" s="34" t="n"/>
      <c r="N11" s="34" t="n"/>
      <c r="O11" s="34" t="n"/>
      <c r="P11" s="34" t="n"/>
      <c r="Q11" s="34" t="n"/>
      <c r="R11" s="39" t="n"/>
      <c r="S11" s="39" t="n"/>
      <c r="T11" s="40" t="n"/>
      <c r="U11" s="41" t="n"/>
      <c r="V11" s="41" t="n"/>
      <c r="W11" s="40" t="n"/>
      <c r="X11" s="39" t="n"/>
      <c r="Y11" s="39" t="n"/>
      <c r="Z11" s="39" t="n"/>
      <c r="AA11" s="39" t="n"/>
      <c r="AB11" s="39" t="n"/>
      <c r="AC11" s="39" t="n"/>
      <c r="AD11" s="39" t="n"/>
      <c r="AE11" s="9" t="n"/>
      <c r="AF11" s="9" t="n"/>
      <c r="AG11" s="9" t="n"/>
      <c r="AH11" s="9" t="n"/>
      <c r="AI11" s="9" t="n"/>
      <c r="AJ11" s="9" t="n"/>
      <c r="AK11" s="9" t="n"/>
      <c r="AL11" s="9" t="n"/>
      <c r="AM11" s="9" t="n"/>
      <c r="AN11" s="9" t="n"/>
      <c r="AO11" s="9" t="n"/>
    </row>
    <row r="12" ht="25.05" customFormat="1" customHeight="1" s="19">
      <c r="H12" s="139" t="inlineStr">
        <is>
          <t xml:space="preserve">Die Anzahl der Nettoarbeitstage wurde für jeden Monat berechnet und ist unter dem dargestellten Monat und Jahr aufgeführt. Geben Sie die projizierte Anzahl von Werktagen in die entsprechenden Zellen für jede Rolle ein. </t>
        </is>
      </c>
      <c r="AF12" s="140" t="inlineStr">
        <is>
          <t>Nimmt 8 Stunden pro Tag für eine 40-Stunden-Arbeitswoche an.</t>
        </is>
      </c>
    </row>
    <row r="13" ht="25.05" customFormat="1" customHeight="1" s="8">
      <c r="B13" s="33" t="inlineStr">
        <is>
          <t>RESSOURCENANFORDERUNGEN</t>
        </is>
      </c>
      <c r="C13" s="23" t="n"/>
      <c r="D13" s="23" t="n"/>
      <c r="E13" s="23" t="n"/>
      <c r="F13" s="23" t="n"/>
      <c r="G13" s="23" t="n"/>
      <c r="H13" s="23" t="n"/>
      <c r="I13" s="23" t="n"/>
      <c r="J13" s="23" t="n"/>
      <c r="K13" s="23" t="n"/>
      <c r="L13" s="23" t="n"/>
      <c r="M13" s="23" t="n"/>
      <c r="N13" s="23" t="n"/>
      <c r="O13" s="23" t="n"/>
      <c r="P13" s="23" t="n"/>
      <c r="Q13" s="23" t="n"/>
      <c r="R13" s="23" t="n"/>
      <c r="S13" s="50" t="n"/>
      <c r="T13" s="50" t="n"/>
      <c r="U13" s="50" t="n"/>
      <c r="V13" s="50" t="n"/>
      <c r="W13" s="50" t="n"/>
      <c r="X13" s="50" t="n"/>
      <c r="Y13" s="50" t="n"/>
      <c r="Z13" s="50" t="n"/>
      <c r="AA13" s="50" t="n"/>
      <c r="AB13" s="50" t="n"/>
      <c r="AC13" s="50" t="n"/>
      <c r="AD13" s="50" t="n"/>
      <c r="AE13" s="50" t="n"/>
      <c r="AF13" s="51" t="n"/>
      <c r="AG13" s="15" t="n"/>
      <c r="AH13" s="15" t="n"/>
      <c r="AI13" s="15" t="n"/>
      <c r="AJ13" s="15" t="n"/>
      <c r="AK13" s="15" t="n"/>
      <c r="AL13" s="15" t="n"/>
      <c r="AM13" s="15" t="n"/>
      <c r="AN13" s="15" t="n"/>
      <c r="AO13" s="15" t="n"/>
    </row>
    <row r="14" ht="19.05" customFormat="1" customHeight="1" s="4">
      <c r="B14" s="42" t="n"/>
      <c r="C14" s="42" t="n"/>
      <c r="D14" s="44" t="n"/>
      <c r="E14" s="44" t="n"/>
      <c r="F14" s="100" t="inlineStr">
        <is>
          <t>Angeforderte</t>
        </is>
      </c>
      <c r="G14" s="95" t="inlineStr">
        <is>
          <t>Projiziert</t>
        </is>
      </c>
      <c r="H14" s="48">
        <f>TEXT($F$4,"MMM-YYYY")</f>
        <v/>
      </c>
      <c r="I14" s="48">
        <f>TEXT(EDATE($F$4,1),"MMM-yyyyy")</f>
        <v/>
      </c>
      <c r="J14" s="46">
        <f>TEXT(EDATE($F$4,2),"MMM-yyyyy")</f>
        <v/>
      </c>
      <c r="K14" s="46">
        <f>TEXT(EDATE($F$4,3),"MMM-yyyyy")</f>
        <v/>
      </c>
      <c r="L14" s="46">
        <f>TEXT(EDATE($F$4,4),"MMM-yyyyy")</f>
        <v/>
      </c>
      <c r="M14" s="46">
        <f>TEXT(EDATE($F$4,5),"MMM-yyyyy")</f>
        <v/>
      </c>
      <c r="N14" s="46">
        <f>TEXT(EDATE($F$4,6),"MMM-yyyyyy")</f>
        <v/>
      </c>
      <c r="O14" s="46">
        <f>TEXT(EDATE($F$4,7),"MMM-yyyyy")</f>
        <v/>
      </c>
      <c r="P14" s="46">
        <f>TEXT(EDATE($F$4,8),"MMM-yyyyy")</f>
        <v/>
      </c>
      <c r="Q14" s="46">
        <f>TEXT(EDATE($F$4,9),"MMM-yyyyy")</f>
        <v/>
      </c>
      <c r="R14" s="46">
        <f>TEXT(EDATE($F$4,10),"MMM-yyyyy")</f>
        <v/>
      </c>
      <c r="S14" s="46">
        <f>TEXT(EDATE($F$4,11),"MMM-yyyyy")</f>
        <v/>
      </c>
      <c r="T14" s="46">
        <f>TEXT(EDATE($F$4,12),"MMM-yyyyy")</f>
        <v/>
      </c>
      <c r="U14" s="46">
        <f>TEXT(EDATE($F$4,13),"MMM-yyyyy")</f>
        <v/>
      </c>
      <c r="V14" s="46">
        <f>TEXT(EDATE($F$4,14),"MMM-yyyyy")</f>
        <v/>
      </c>
      <c r="W14" s="46">
        <f>TEXT(EDATE($F$4,15),"MMM-yyyyy")</f>
        <v/>
      </c>
      <c r="X14" s="46">
        <f>TEXT(EDATE($F$4,16),"MMM-yyyyy")</f>
        <v/>
      </c>
      <c r="Y14" s="46">
        <f>TEXT(EDATE($F$4,17),"MMM-yyyyy")</f>
        <v/>
      </c>
      <c r="Z14" s="46">
        <f>TEXT(EDATE($F$4,18),"MMM-yyyyy")</f>
        <v/>
      </c>
      <c r="AA14" s="46">
        <f>TEXT(EDATE($F$4,19),"MMM-yyyyy")</f>
        <v/>
      </c>
      <c r="AB14" s="46">
        <f>TEXT(EDATE($F$4,20),"MMM-yyyyy")</f>
        <v/>
      </c>
      <c r="AC14" s="46">
        <f>TEXT(EDATE($F$4,21),"MMM-yyyyy")</f>
        <v/>
      </c>
      <c r="AD14" s="64">
        <f>TEXT(EDATE($F$4,22),"MMM-yyyyy")</f>
        <v/>
      </c>
      <c r="AE14" s="68" t="inlineStr">
        <is>
          <t>Summe</t>
        </is>
      </c>
      <c r="AF14" s="66" t="inlineStr">
        <is>
          <t>GESAMTKOSTEN</t>
        </is>
      </c>
      <c r="AG14" s="5" t="n"/>
      <c r="AH14" s="5" t="n"/>
      <c r="AI14" s="5" t="n"/>
      <c r="AJ14" s="5" t="n"/>
      <c r="AK14" s="5" t="n"/>
      <c r="AL14" s="5" t="n"/>
      <c r="AM14" s="5" t="n"/>
      <c r="AN14" s="5" t="n"/>
      <c r="AO14" s="5" t="n"/>
    </row>
    <row r="15" ht="25.05" customFormat="1" customHeight="1" s="8">
      <c r="B15" s="43" t="inlineStr">
        <is>
          <t>ORGANISATORISCHER BEREICH</t>
        </is>
      </c>
      <c r="C15" s="43" t="inlineStr">
        <is>
          <t>Rolle</t>
        </is>
      </c>
      <c r="D15" s="45" t="inlineStr">
        <is>
          <t>Qty</t>
        </is>
      </c>
      <c r="E15" s="45" t="inlineStr">
        <is>
          <t>LOHNSATZ</t>
        </is>
      </c>
      <c r="F15" s="101" t="inlineStr">
        <is>
          <t>STARTDATUM</t>
        </is>
      </c>
      <c r="G15" s="96" t="inlineStr">
        <is>
          <t>ENDDATUM</t>
        </is>
      </c>
      <c r="H15" s="49">
        <f>NETWORKDAYS($F$4,EOMONTH($F$4,0),)</f>
        <v/>
      </c>
      <c r="I15" s="49">
        <f>NETWORKDAYS(EDATE($F$4,1),EOMONTH(EDATE($F$4,1),0),)</f>
        <v/>
      </c>
      <c r="J15" s="47">
        <f>NETWORKDAYS(EDATE($F$4,2),EOMONTH(EDATE($F$4,2),0),)</f>
        <v/>
      </c>
      <c r="K15" s="47">
        <f>NETWORKDAYS(EDATE($F$4,3),EOMONTH(EDATE($F$4,3),0),)</f>
        <v/>
      </c>
      <c r="L15" s="47">
        <f>NETWORKDAYS(EDATE($F$4,4),EOMONTH(EDATE($F$4,4),0),)</f>
        <v/>
      </c>
      <c r="M15" s="47">
        <f>NETWORKDAYS(EDATE($F$4,5),EOMONTH(EDATE($F$4,5),0),)</f>
        <v/>
      </c>
      <c r="N15" s="47">
        <f>NETWORKDAYS(EDATE($F$4,6),EOMONTH(EDATE($F$4,6),0),)</f>
        <v/>
      </c>
      <c r="O15" s="47">
        <f>NETWORKDAYS(EDATE($F$4,7),EOMONTH(EDATE($F$4,7),0),)</f>
        <v/>
      </c>
      <c r="P15" s="47">
        <f>NETWORKDAYS(EDATE($F$4,8),EOMONTH(EDATE($F$4,8),0),)</f>
        <v/>
      </c>
      <c r="Q15" s="47">
        <f>NETWORKDAYS(EDATE($F$4,9),EOMONTH(EDATE($F$4,9),0),)</f>
        <v/>
      </c>
      <c r="R15" s="47">
        <f>NETWORKDAYS(EDATE($F$4,10),EOMONTH(EDATE($F$4,10),0),)</f>
        <v/>
      </c>
      <c r="S15" s="47">
        <f>NETWORKDAYS(EDATE($F$4,11),EOMONTH(EDATE($F$4,11),0),)</f>
        <v/>
      </c>
      <c r="T15" s="47">
        <f>NETWORKDAYS(EDATE($F$4,12),EOMONTH(EDATE($F$4,12),0),)</f>
        <v/>
      </c>
      <c r="U15" s="47">
        <f>NETWORKDAYS(EDATE($F$4,13),EOMONTH(EDATE($F$4,13),0),)</f>
        <v/>
      </c>
      <c r="V15" s="47">
        <f>NETWORKDAYS(EDATE($F$4,14),EOMONTH(EDATE($F$4,14),0),)</f>
        <v/>
      </c>
      <c r="W15" s="47">
        <f>NETWORKDAYS(EDATE($F$4,15),EOMONTH(EDATE($F$4,15),0),)</f>
        <v/>
      </c>
      <c r="X15" s="47">
        <f>NETWORKDAYS(EDATE($F$4,16),EOMONTH(EDATE($F$4,16),0),)</f>
        <v/>
      </c>
      <c r="Y15" s="47">
        <f>NETWORKDAYS(EDATE($F$4,17),EOMONTH(EDATE($F$4,17),0),)</f>
        <v/>
      </c>
      <c r="Z15" s="47">
        <f>NETWORKDAYS(EDATE($F$4,18),EOMONTH(EDATE($F$4,18),0),)</f>
        <v/>
      </c>
      <c r="AA15" s="47">
        <f>NETWORKDAYS(EDATE($F$4,19),EOMONTH(EDATE($F$4,19),0),)</f>
        <v/>
      </c>
      <c r="AB15" s="47">
        <f>NETWORKDAYS(EDATE($F$4,20),EOMONTH(EDATE($F$4,20),0),)</f>
        <v/>
      </c>
      <c r="AC15" s="47">
        <f>NETWORKDAYS(EDATE($F$4,21),EOMONTH(EDATE($F$4,21),0),)</f>
        <v/>
      </c>
      <c r="AD15" s="65">
        <f>NETWORKDAYS(EDATE($F$4,22),EOMONTH(EDATE($F$4,22),0),)</f>
        <v/>
      </c>
      <c r="AE15" s="69" t="inlineStr">
        <is>
          <t>Stunden</t>
        </is>
      </c>
      <c r="AF15" s="67" t="inlineStr">
        <is>
          <t>Zugeordnet</t>
        </is>
      </c>
      <c r="AG15" s="16" t="n"/>
      <c r="AH15" s="16" t="n"/>
      <c r="AI15" s="16" t="n"/>
      <c r="AJ15" s="16" t="n"/>
      <c r="AK15" s="16" t="n"/>
      <c r="AL15" s="16" t="n"/>
      <c r="AM15" s="16" t="n"/>
      <c r="AN15" s="16" t="n"/>
      <c r="AO15" s="16" t="n"/>
    </row>
    <row r="16" ht="25.05" customFormat="1" customHeight="1" s="12">
      <c r="B16" s="71" t="inlineStr">
        <is>
          <t>Abteilung 1</t>
        </is>
      </c>
      <c r="C16" s="71" t="inlineStr">
        <is>
          <t>Rolle 1</t>
        </is>
      </c>
      <c r="D16" s="72" t="n">
        <v>5</v>
      </c>
      <c r="E16" s="158" t="n">
        <v>45</v>
      </c>
      <c r="F16" s="159" t="n">
        <v>44562</v>
      </c>
      <c r="G16" s="160" t="n">
        <v>44681</v>
      </c>
      <c r="H16" s="84" t="n">
        <v>21</v>
      </c>
      <c r="I16" s="84" t="n">
        <v>20</v>
      </c>
      <c r="J16" s="84" t="n">
        <v>23</v>
      </c>
      <c r="K16" s="84" t="n">
        <v>21</v>
      </c>
      <c r="L16" s="84" t="n"/>
      <c r="M16" s="84" t="n"/>
      <c r="N16" s="84" t="n"/>
      <c r="O16" s="84" t="n"/>
      <c r="P16" s="84" t="n"/>
      <c r="Q16" s="84" t="n"/>
      <c r="R16" s="84" t="n"/>
      <c r="S16" s="84" t="n"/>
      <c r="T16" s="84" t="n"/>
      <c r="U16" s="84" t="n"/>
      <c r="V16" s="84" t="n"/>
      <c r="W16" s="84" t="n"/>
      <c r="X16" s="84" t="n"/>
      <c r="Y16" s="84" t="n"/>
      <c r="Z16" s="84" t="n"/>
      <c r="AA16" s="84" t="n"/>
      <c r="AB16" s="84" t="n"/>
      <c r="AC16" s="84" t="n"/>
      <c r="AD16" s="85" t="n"/>
      <c r="AE16" s="90">
        <f>SUM(H16:AD16)*8</f>
        <v/>
      </c>
      <c r="AF16" s="161">
        <f>AE16*E16*D16</f>
        <v/>
      </c>
      <c r="AG16" s="17" t="n"/>
      <c r="AH16" s="17" t="n"/>
      <c r="AI16" s="17" t="n"/>
      <c r="AJ16" s="17" t="n"/>
      <c r="AK16" s="17" t="n"/>
      <c r="AL16" s="17" t="n"/>
      <c r="AM16" s="17" t="n"/>
      <c r="AN16" s="17" t="n"/>
      <c r="AO16" s="17" t="n"/>
    </row>
    <row r="17" ht="25.05" customFormat="1" customHeight="1" s="12">
      <c r="B17" s="74" t="inlineStr">
        <is>
          <t>Abteilung 1</t>
        </is>
      </c>
      <c r="C17" s="74" t="inlineStr">
        <is>
          <t>Rolle 2</t>
        </is>
      </c>
      <c r="D17" s="75" t="n">
        <v>3</v>
      </c>
      <c r="E17" s="162" t="n">
        <v>30</v>
      </c>
      <c r="F17" s="163" t="n">
        <v>44682</v>
      </c>
      <c r="G17" s="164" t="n">
        <v>44849</v>
      </c>
      <c r="H17" s="86" t="n"/>
      <c r="I17" s="86" t="n"/>
      <c r="J17" s="86" t="n"/>
      <c r="K17" s="86" t="n"/>
      <c r="L17" s="86" t="n">
        <v>22</v>
      </c>
      <c r="M17" s="86" t="n">
        <v>22</v>
      </c>
      <c r="N17" s="86" t="n">
        <v>21</v>
      </c>
      <c r="O17" s="86" t="n">
        <v>23</v>
      </c>
      <c r="P17" s="86" t="n">
        <v>22</v>
      </c>
      <c r="Q17" s="86" t="n">
        <v>10</v>
      </c>
      <c r="R17" s="86" t="n"/>
      <c r="S17" s="86" t="n"/>
      <c r="T17" s="86" t="n"/>
      <c r="U17" s="86" t="n"/>
      <c r="V17" s="86" t="n"/>
      <c r="W17" s="86" t="n"/>
      <c r="X17" s="86" t="n"/>
      <c r="Y17" s="86" t="n"/>
      <c r="Z17" s="86" t="n"/>
      <c r="AA17" s="86" t="n"/>
      <c r="AB17" s="86" t="n"/>
      <c r="AC17" s="86" t="n"/>
      <c r="AD17" s="87" t="n"/>
      <c r="AE17" s="90">
        <f>SUM(H17:AD17)*8</f>
        <v/>
      </c>
      <c r="AF17" s="161">
        <f>AE17*E17*D17</f>
        <v/>
      </c>
      <c r="AG17" s="165" t="n"/>
      <c r="AH17" s="17" t="n"/>
      <c r="AI17" s="17" t="n"/>
      <c r="AJ17" s="17" t="n"/>
      <c r="AK17" s="17" t="n"/>
      <c r="AL17" s="17" t="n"/>
      <c r="AM17" s="17" t="n"/>
      <c r="AN17" s="17" t="n"/>
      <c r="AO17" s="17" t="n"/>
    </row>
    <row r="18" ht="25.05" customFormat="1" customHeight="1" s="12">
      <c r="B18" s="74" t="inlineStr">
        <is>
          <t>Abteilung 2</t>
        </is>
      </c>
      <c r="C18" s="74" t="inlineStr">
        <is>
          <t>Rolle 1</t>
        </is>
      </c>
      <c r="D18" s="75" t="n"/>
      <c r="E18" s="162" t="n"/>
      <c r="F18" s="163" t="n"/>
      <c r="G18" s="164" t="n"/>
      <c r="H18" s="86" t="n"/>
      <c r="I18" s="86" t="n"/>
      <c r="J18" s="86" t="n"/>
      <c r="K18" s="86" t="n"/>
      <c r="L18" s="86" t="n"/>
      <c r="M18" s="86" t="n"/>
      <c r="N18" s="86" t="n"/>
      <c r="O18" s="86" t="n"/>
      <c r="P18" s="86" t="n"/>
      <c r="Q18" s="86" t="n"/>
      <c r="R18" s="86" t="n"/>
      <c r="S18" s="86" t="n"/>
      <c r="T18" s="86" t="n"/>
      <c r="U18" s="86" t="n"/>
      <c r="V18" s="86" t="n"/>
      <c r="W18" s="86" t="n"/>
      <c r="X18" s="86" t="n"/>
      <c r="Y18" s="86" t="n"/>
      <c r="Z18" s="86" t="n"/>
      <c r="AA18" s="86" t="n"/>
      <c r="AB18" s="86" t="n"/>
      <c r="AC18" s="86" t="n"/>
      <c r="AD18" s="87" t="n"/>
      <c r="AE18" s="90">
        <f>SUM(H18:AD18)*8</f>
        <v/>
      </c>
      <c r="AF18" s="161">
        <f>AE18*E18*D18</f>
        <v/>
      </c>
      <c r="AG18" s="17" t="n"/>
      <c r="AH18" s="17" t="n"/>
      <c r="AI18" s="17" t="n"/>
      <c r="AJ18" s="17" t="n"/>
      <c r="AK18" s="17" t="n"/>
      <c r="AL18" s="17" t="n"/>
      <c r="AM18" s="17" t="n"/>
      <c r="AN18" s="17" t="n"/>
      <c r="AO18" s="17" t="n"/>
    </row>
    <row r="19" ht="25.05" customFormat="1" customHeight="1" s="12">
      <c r="B19" s="74" t="inlineStr">
        <is>
          <t>Abteilung 2</t>
        </is>
      </c>
      <c r="C19" s="74" t="inlineStr">
        <is>
          <t>Rolle 2</t>
        </is>
      </c>
      <c r="D19" s="75" t="n"/>
      <c r="E19" s="162" t="n"/>
      <c r="F19" s="163" t="n"/>
      <c r="G19" s="164"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1">
        <f>AE19*E19*D19</f>
        <v/>
      </c>
      <c r="AG19" s="17" t="n"/>
      <c r="AH19" s="17" t="n"/>
      <c r="AI19" s="17" t="n"/>
      <c r="AJ19" s="17" t="n"/>
      <c r="AK19" s="17" t="n"/>
      <c r="AL19" s="17" t="n"/>
      <c r="AM19" s="17" t="n"/>
      <c r="AN19" s="17" t="n"/>
      <c r="AO19" s="17" t="n"/>
    </row>
    <row r="20" ht="25.05" customFormat="1" customHeight="1" s="12">
      <c r="B20" s="74" t="inlineStr">
        <is>
          <t>Abteilung 2</t>
        </is>
      </c>
      <c r="C20" s="74" t="inlineStr">
        <is>
          <t>Rolle 3</t>
        </is>
      </c>
      <c r="D20" s="75" t="n"/>
      <c r="E20" s="162" t="n"/>
      <c r="F20" s="163" t="n"/>
      <c r="G20" s="164"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1">
        <f>AE20*E20*D20</f>
        <v/>
      </c>
      <c r="AG20" s="17" t="n"/>
      <c r="AH20" s="17" t="n"/>
      <c r="AI20" s="17" t="n"/>
      <c r="AJ20" s="17" t="n"/>
      <c r="AK20" s="17" t="n"/>
      <c r="AL20" s="17" t="n"/>
      <c r="AM20" s="17" t="n"/>
      <c r="AN20" s="17" t="n"/>
      <c r="AO20" s="17" t="n"/>
    </row>
    <row r="21" ht="25.05" customFormat="1" customHeight="1" s="12">
      <c r="B21" s="74" t="inlineStr">
        <is>
          <t>Abteilung 3</t>
        </is>
      </c>
      <c r="C21" s="74" t="inlineStr">
        <is>
          <t>Rolle 1</t>
        </is>
      </c>
      <c r="D21" s="75" t="n">
        <v>4</v>
      </c>
      <c r="E21" s="162" t="n">
        <v>25</v>
      </c>
      <c r="F21" s="163" t="n">
        <v>44682</v>
      </c>
      <c r="G21" s="164" t="n">
        <v>44712</v>
      </c>
      <c r="H21" s="86" t="n"/>
      <c r="I21" s="86" t="n"/>
      <c r="J21" s="86" t="n"/>
      <c r="K21" s="86" t="n"/>
      <c r="L21" s="86" t="n">
        <v>22</v>
      </c>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1">
        <f>AE21*E21*D21</f>
        <v/>
      </c>
      <c r="AG21" s="17" t="n"/>
      <c r="AH21" s="17" t="n"/>
      <c r="AI21" s="17" t="n"/>
      <c r="AJ21" s="17" t="n"/>
      <c r="AK21" s="17" t="n"/>
      <c r="AL21" s="17" t="n"/>
      <c r="AM21" s="17" t="n"/>
      <c r="AN21" s="17" t="n"/>
      <c r="AO21" s="17" t="n"/>
    </row>
    <row r="22" ht="25.05" customFormat="1" customHeight="1" s="12">
      <c r="B22" s="74" t="n"/>
      <c r="C22" s="74" t="n"/>
      <c r="D22" s="75" t="n"/>
      <c r="E22" s="162" t="n"/>
      <c r="F22" s="163" t="n"/>
      <c r="G22" s="164" t="n"/>
      <c r="H22" s="86" t="n"/>
      <c r="I22" s="86" t="n"/>
      <c r="J22" s="86" t="n"/>
      <c r="K22" s="86" t="n"/>
      <c r="L22" s="86" t="n"/>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1">
        <f>AE22*E22*D22</f>
        <v/>
      </c>
      <c r="AG22" s="17" t="n"/>
      <c r="AH22" s="17" t="n"/>
      <c r="AI22" s="17" t="n"/>
      <c r="AJ22" s="17" t="n"/>
      <c r="AK22" s="17" t="n"/>
      <c r="AL22" s="17" t="n"/>
      <c r="AM22" s="17" t="n"/>
      <c r="AN22" s="17" t="n"/>
      <c r="AO22" s="17" t="n"/>
    </row>
    <row r="23" ht="25.05" customFormat="1" customHeight="1" s="12">
      <c r="B23" s="74" t="n"/>
      <c r="C23" s="74" t="n"/>
      <c r="D23" s="75" t="n"/>
      <c r="E23" s="162" t="n"/>
      <c r="F23" s="163" t="n"/>
      <c r="G23" s="164"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1">
        <f>AE23*E23*D23</f>
        <v/>
      </c>
      <c r="AG23" s="17" t="n"/>
      <c r="AH23" s="17" t="n"/>
      <c r="AI23" s="17" t="n"/>
      <c r="AJ23" s="17" t="n"/>
      <c r="AK23" s="17" t="n"/>
      <c r="AL23" s="17" t="n"/>
      <c r="AM23" s="17" t="n"/>
      <c r="AN23" s="17" t="n"/>
      <c r="AO23" s="17" t="n"/>
    </row>
    <row r="24" ht="25.05" customFormat="1" customHeight="1" s="12">
      <c r="B24" s="74" t="n"/>
      <c r="C24" s="74" t="n"/>
      <c r="D24" s="75" t="n"/>
      <c r="E24" s="162" t="n"/>
      <c r="F24" s="163" t="n"/>
      <c r="G24" s="164"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1">
        <f>AE24*E24*D24</f>
        <v/>
      </c>
      <c r="AG24" s="17" t="n"/>
      <c r="AH24" s="17" t="n"/>
      <c r="AI24" s="17" t="n"/>
      <c r="AJ24" s="17" t="n"/>
      <c r="AK24" s="17" t="n"/>
      <c r="AL24" s="17" t="n"/>
      <c r="AM24" s="17" t="n"/>
      <c r="AN24" s="17" t="n"/>
      <c r="AO24" s="17" t="n"/>
    </row>
    <row r="25" ht="25.05" customFormat="1" customHeight="1" s="12">
      <c r="B25" s="74" t="n"/>
      <c r="C25" s="74" t="n"/>
      <c r="D25" s="75" t="n"/>
      <c r="E25" s="162" t="n"/>
      <c r="F25" s="163" t="n"/>
      <c r="G25" s="164"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1">
        <f>AE25*E25*D25</f>
        <v/>
      </c>
      <c r="AG25" s="17" t="n"/>
      <c r="AH25" s="17" t="n"/>
      <c r="AI25" s="17" t="n"/>
      <c r="AJ25" s="17" t="n"/>
      <c r="AK25" s="17" t="n"/>
      <c r="AL25" s="17" t="n"/>
      <c r="AM25" s="17" t="n"/>
      <c r="AN25" s="17" t="n"/>
      <c r="AO25" s="17" t="n"/>
    </row>
    <row r="26" ht="25.05" customFormat="1" customHeight="1" s="12">
      <c r="B26" s="74" t="n"/>
      <c r="C26" s="74" t="n"/>
      <c r="D26" s="75" t="n"/>
      <c r="E26" s="162" t="n"/>
      <c r="F26" s="163" t="n"/>
      <c r="G26" s="164"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1">
        <f>AE26*E26*D26</f>
        <v/>
      </c>
      <c r="AG26" s="17" t="n"/>
      <c r="AH26" s="17" t="n"/>
      <c r="AI26" s="17" t="n"/>
      <c r="AJ26" s="17" t="n"/>
      <c r="AK26" s="17" t="n"/>
      <c r="AL26" s="17" t="n"/>
      <c r="AM26" s="17" t="n"/>
      <c r="AN26" s="17" t="n"/>
      <c r="AO26" s="17" t="n"/>
    </row>
    <row r="27" ht="25.05" customFormat="1" customHeight="1" s="12">
      <c r="B27" s="74" t="n"/>
      <c r="C27" s="74" t="n"/>
      <c r="D27" s="75" t="n"/>
      <c r="E27" s="162" t="n"/>
      <c r="F27" s="163" t="n"/>
      <c r="G27" s="164"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1">
        <f>AE27*E27*D27</f>
        <v/>
      </c>
      <c r="AG27" s="17" t="n"/>
      <c r="AH27" s="17" t="n"/>
      <c r="AI27" s="17" t="n"/>
      <c r="AJ27" s="17" t="n"/>
      <c r="AK27" s="17" t="n"/>
      <c r="AL27" s="17" t="n"/>
      <c r="AM27" s="17" t="n"/>
      <c r="AN27" s="17" t="n"/>
      <c r="AO27" s="17" t="n"/>
    </row>
    <row r="28" ht="25.05" customFormat="1" customHeight="1" s="12">
      <c r="B28" s="74" t="n"/>
      <c r="C28" s="74" t="n"/>
      <c r="D28" s="75" t="n"/>
      <c r="E28" s="162" t="n"/>
      <c r="F28" s="163" t="n"/>
      <c r="G28" s="164"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1">
        <f>AE28*E28*D28</f>
        <v/>
      </c>
      <c r="AG28" s="17" t="n"/>
      <c r="AH28" s="17" t="n"/>
      <c r="AI28" s="17" t="n"/>
      <c r="AJ28" s="17" t="n"/>
      <c r="AK28" s="17" t="n"/>
      <c r="AL28" s="17" t="n"/>
      <c r="AM28" s="17" t="n"/>
      <c r="AN28" s="17" t="n"/>
      <c r="AO28" s="17" t="n"/>
    </row>
    <row r="29" ht="25.05" customFormat="1" customHeight="1" s="12" thickBot="1">
      <c r="B29" s="77" t="n"/>
      <c r="C29" s="77" t="n"/>
      <c r="D29" s="78" t="n"/>
      <c r="E29" s="166" t="n"/>
      <c r="F29" s="167" t="n"/>
      <c r="G29" s="168" t="n"/>
      <c r="H29" s="88" t="n"/>
      <c r="I29" s="88" t="n"/>
      <c r="J29" s="88" t="n"/>
      <c r="K29" s="88" t="n"/>
      <c r="L29" s="88" t="n"/>
      <c r="M29" s="88" t="n"/>
      <c r="N29" s="88" t="n"/>
      <c r="O29" s="88" t="n"/>
      <c r="P29" s="88" t="n"/>
      <c r="Q29" s="88" t="n"/>
      <c r="R29" s="88" t="n"/>
      <c r="S29" s="88" t="n"/>
      <c r="T29" s="88" t="n"/>
      <c r="U29" s="88" t="n"/>
      <c r="V29" s="88" t="n"/>
      <c r="W29" s="88" t="n"/>
      <c r="X29" s="88" t="n"/>
      <c r="Y29" s="88" t="n"/>
      <c r="Z29" s="88" t="n"/>
      <c r="AA29" s="88" t="n"/>
      <c r="AB29" s="88" t="n"/>
      <c r="AC29" s="88" t="n"/>
      <c r="AD29" s="89" t="n"/>
      <c r="AE29" s="90">
        <f>SUM(H29:AD29)*8</f>
        <v/>
      </c>
      <c r="AF29" s="161">
        <f>AE29*E29*D29</f>
        <v/>
      </c>
      <c r="AG29" s="17" t="n"/>
      <c r="AH29" s="17" t="n"/>
      <c r="AI29" s="17" t="n"/>
      <c r="AJ29" s="17" t="n"/>
      <c r="AK29" s="17" t="n"/>
      <c r="AL29" s="17" t="n"/>
      <c r="AM29" s="17" t="n"/>
      <c r="AN29" s="17" t="n"/>
      <c r="AO29" s="17" t="n"/>
    </row>
    <row r="30" ht="30" customFormat="1" customHeight="1" s="19" thickBot="1" thickTop="1">
      <c r="B30" s="59" t="inlineStr">
        <is>
          <t xml:space="preserve"> </t>
        </is>
      </c>
      <c r="C30" s="60" t="n"/>
      <c r="D30" s="60" t="n"/>
      <c r="E30" s="169" t="n"/>
      <c r="F30" s="62" t="n"/>
      <c r="G30" s="63" t="inlineStr">
        <is>
          <t>Teilsumme</t>
        </is>
      </c>
      <c r="H30" s="80">
        <f>SUM(H16:H29)</f>
        <v/>
      </c>
      <c r="I30" s="81">
        <f>SUM(I16:I29)</f>
        <v/>
      </c>
      <c r="J30" s="81">
        <f>SUM(J16:J29)</f>
        <v/>
      </c>
      <c r="K30" s="81">
        <f>SUM(K16:K29)</f>
        <v/>
      </c>
      <c r="L30" s="81">
        <f>SUM(L16:L29)</f>
        <v/>
      </c>
      <c r="M30" s="81">
        <f>SUM(M16:M29)</f>
        <v/>
      </c>
      <c r="N30" s="81">
        <f>SUM(N16:N29)</f>
        <v/>
      </c>
      <c r="O30" s="81">
        <f>SUM(O16:O29)</f>
        <v/>
      </c>
      <c r="P30" s="81">
        <f>SUM(P16:P29)</f>
        <v/>
      </c>
      <c r="Q30" s="81">
        <f>SUM(Q16:Q29)</f>
        <v/>
      </c>
      <c r="R30" s="81">
        <f>SUM(R16:R29)</f>
        <v/>
      </c>
      <c r="S30" s="81">
        <f>SUM(S16:S29)</f>
        <v/>
      </c>
      <c r="T30" s="81">
        <f>SUM(T16:T29)</f>
        <v/>
      </c>
      <c r="U30" s="81">
        <f>SUM(U16:U29)</f>
        <v/>
      </c>
      <c r="V30" s="81">
        <f>SUM(V16:V29)</f>
        <v/>
      </c>
      <c r="W30" s="81">
        <f>SUM(W16:W29)</f>
        <v/>
      </c>
      <c r="X30" s="81">
        <f>SUM(X16:X29)</f>
        <v/>
      </c>
      <c r="Y30" s="81">
        <f>SUM(Y16:Y29)</f>
        <v/>
      </c>
      <c r="Z30" s="81">
        <f>SUM(Z16:Z29)</f>
        <v/>
      </c>
      <c r="AA30" s="81">
        <f>SUM(AA16:AA29)</f>
        <v/>
      </c>
      <c r="AB30" s="81">
        <f>SUM(AB16:AB29)</f>
        <v/>
      </c>
      <c r="AC30" s="81">
        <f>SUM(AC16:AC29)</f>
        <v/>
      </c>
      <c r="AD30" s="82">
        <f>SUM(AD16:AD29)</f>
        <v/>
      </c>
      <c r="AE30" s="113">
        <f>SUM(AE16:AE29)</f>
        <v/>
      </c>
      <c r="AF30" s="170">
        <f>SUM(AF16:AF29)</f>
        <v/>
      </c>
      <c r="AG30" s="19" t="n"/>
      <c r="AH30" s="19" t="n"/>
      <c r="AI30" s="19" t="n"/>
      <c r="AJ30" s="19" t="n"/>
      <c r="AK30" s="19" t="n"/>
      <c r="AL30" s="19" t="n"/>
      <c r="AM30" s="19" t="n"/>
      <c r="AN30" s="19" t="n"/>
      <c r="AO30" s="19" t="n"/>
    </row>
    <row r="31" ht="25.05" customFormat="1" customHeight="1" s="19">
      <c r="H31" s="139" t="inlineStr">
        <is>
          <t xml:space="preserve">Die Anzahl der Nettoarbeitstage wurde für jeden Monat berechnet und ist unter dem dargestellten Monat und Jahr aufgeführt. Geben Sie die projizierte Anzahl von Werktagen in die entsprechenden Zellen für jede Rolle ein. </t>
        </is>
      </c>
      <c r="AF31" s="140" t="inlineStr">
        <is>
          <t>Nimmt 8 Stunden pro Tag für eine 40-Stunden-Arbeitswoche an.</t>
        </is>
      </c>
    </row>
    <row r="32" ht="25.05" customFormat="1" customHeight="1" s="8">
      <c r="B32" s="33" t="inlineStr">
        <is>
          <t>INKREMENTELLE MITARBEITER / BERATER</t>
        </is>
      </c>
      <c r="C32" s="23" t="n"/>
      <c r="D32" s="23" t="n"/>
      <c r="E32" s="23" t="n"/>
      <c r="F32" s="23" t="n"/>
      <c r="G32" s="23" t="n"/>
      <c r="H32" s="23" t="n"/>
      <c r="I32" s="23" t="n"/>
      <c r="J32" s="23" t="n"/>
      <c r="K32" s="23" t="n"/>
      <c r="L32" s="23" t="n"/>
      <c r="M32" s="23" t="n"/>
      <c r="N32" s="23" t="n"/>
      <c r="O32" s="23" t="n"/>
      <c r="P32" s="23" t="n"/>
      <c r="Q32" s="23" t="n"/>
      <c r="R32" s="23" t="n"/>
      <c r="S32" s="50" t="n"/>
      <c r="T32" s="50" t="n"/>
      <c r="U32" s="50" t="n"/>
      <c r="V32" s="50" t="n"/>
      <c r="W32" s="50" t="n"/>
      <c r="X32" s="50" t="n"/>
      <c r="Y32" s="50" t="n"/>
      <c r="Z32" s="50" t="n"/>
      <c r="AA32" s="50" t="n"/>
      <c r="AB32" s="50" t="n"/>
      <c r="AC32" s="50" t="n"/>
      <c r="AD32" s="50" t="n"/>
      <c r="AE32" s="50" t="n"/>
      <c r="AF32" s="51" t="n"/>
      <c r="AG32" s="15" t="n"/>
      <c r="AH32" s="15" t="n"/>
      <c r="AI32" s="15" t="n"/>
      <c r="AJ32" s="15" t="n"/>
      <c r="AK32" s="15" t="n"/>
      <c r="AL32" s="15" t="n"/>
      <c r="AM32" s="15" t="n"/>
      <c r="AN32" s="15" t="n"/>
      <c r="AO32" s="15" t="n"/>
    </row>
    <row r="33" ht="19.05" customFormat="1" customHeight="1" s="4">
      <c r="B33" s="42" t="n"/>
      <c r="C33" s="42" t="n"/>
      <c r="D33" s="44" t="n"/>
      <c r="E33" s="44" t="n"/>
      <c r="F33" s="100" t="inlineStr">
        <is>
          <t>Angeforderte</t>
        </is>
      </c>
      <c r="G33" s="95" t="inlineStr">
        <is>
          <t>Projiziert</t>
        </is>
      </c>
      <c r="H33" s="48">
        <f>TEXT($F$4,"MMM-YYYY")</f>
        <v/>
      </c>
      <c r="I33" s="48">
        <f>TEXT(EDATE($F$4,1),"MMM-yyyyy")</f>
        <v/>
      </c>
      <c r="J33" s="46">
        <f>TEXT(EDATE($F$4,2),"MMM-yyyyy")</f>
        <v/>
      </c>
      <c r="K33" s="46">
        <f>TEXT(EDATE($F$4,3),"MMM-yyyyy")</f>
        <v/>
      </c>
      <c r="L33" s="46">
        <f>TEXT(EDATE($F$4,4),"MMM-yyyyy")</f>
        <v/>
      </c>
      <c r="M33" s="46">
        <f>TEXT(EDATE($F$4,5),"MMM-yyyyy")</f>
        <v/>
      </c>
      <c r="N33" s="46">
        <f>TEXT(EDATE($F$4,6),"MMM-yyyyyy")</f>
        <v/>
      </c>
      <c r="O33" s="46">
        <f>TEXT(EDATE($F$4,7),"MMM-yyyyy")</f>
        <v/>
      </c>
      <c r="P33" s="46">
        <f>TEXT(EDATE($F$4,8),"MMM-yyyyy")</f>
        <v/>
      </c>
      <c r="Q33" s="46">
        <f>TEXT(EDATE($F$4,9),"MMM-yyyyy")</f>
        <v/>
      </c>
      <c r="R33" s="46">
        <f>TEXT(EDATE($F$4,10),"MMM-yyyyy")</f>
        <v/>
      </c>
      <c r="S33" s="46">
        <f>TEXT(EDATE($F$4,11),"MMM-yyyyy")</f>
        <v/>
      </c>
      <c r="T33" s="46">
        <f>TEXT(EDATE($F$4,12),"MMM-yyyyy")</f>
        <v/>
      </c>
      <c r="U33" s="46">
        <f>TEXT(EDATE($F$4,13),"MMM-yyyyy")</f>
        <v/>
      </c>
      <c r="V33" s="46">
        <f>TEXT(EDATE($F$4,14),"MMM-yyyyy")</f>
        <v/>
      </c>
      <c r="W33" s="46">
        <f>TEXT(EDATE($F$4,15),"MMM-yyyyy")</f>
        <v/>
      </c>
      <c r="X33" s="46">
        <f>TEXT(EDATE($F$4,16),"MMM-yyyyy")</f>
        <v/>
      </c>
      <c r="Y33" s="46">
        <f>TEXT(EDATE($F$4,17),"MMM-yyyyy")</f>
        <v/>
      </c>
      <c r="Z33" s="46">
        <f>TEXT(EDATE($F$4,18),"MMM-yyyyy")</f>
        <v/>
      </c>
      <c r="AA33" s="46">
        <f>TEXT(EDATE($F$4,19),"MMM-yyyyy")</f>
        <v/>
      </c>
      <c r="AB33" s="46">
        <f>TEXT(EDATE($F$4,20),"MMM-yyyyy")</f>
        <v/>
      </c>
      <c r="AC33" s="46">
        <f>TEXT(EDATE($F$4,21),"MMM-yyyyy")</f>
        <v/>
      </c>
      <c r="AD33" s="64">
        <f>TEXT(EDATE($F$4,22),"MMM-yyyyy")</f>
        <v/>
      </c>
      <c r="AE33" s="68" t="inlineStr">
        <is>
          <t>Summe</t>
        </is>
      </c>
      <c r="AF33" s="66" t="inlineStr">
        <is>
          <t>GESAMTKOSTEN</t>
        </is>
      </c>
      <c r="AG33" s="5" t="n"/>
      <c r="AH33" s="5" t="n"/>
      <c r="AI33" s="5" t="n"/>
      <c r="AJ33" s="5" t="n"/>
      <c r="AK33" s="5" t="n"/>
      <c r="AL33" s="5" t="n"/>
      <c r="AM33" s="5" t="n"/>
      <c r="AN33" s="5" t="n"/>
      <c r="AO33" s="5" t="n"/>
    </row>
    <row r="34" ht="25.05" customFormat="1" customHeight="1" s="8">
      <c r="B34" s="43" t="inlineStr">
        <is>
          <t>ORGANISATORISCHER BEREICH</t>
        </is>
      </c>
      <c r="C34" s="43" t="inlineStr">
        <is>
          <t>Rolle</t>
        </is>
      </c>
      <c r="D34" s="45" t="inlineStr">
        <is>
          <t>Qty</t>
        </is>
      </c>
      <c r="E34" s="45" t="inlineStr">
        <is>
          <t>LOHNSATZ</t>
        </is>
      </c>
      <c r="F34" s="101" t="inlineStr">
        <is>
          <t>STARTDATUM</t>
        </is>
      </c>
      <c r="G34" s="96" t="inlineStr">
        <is>
          <t>ENDDATUM</t>
        </is>
      </c>
      <c r="H34" s="49">
        <f>NETWORKDAYS($F$4,EOMONTH($F$4,0),)</f>
        <v/>
      </c>
      <c r="I34" s="49">
        <f>NETWORKDAYS(EDATE($F$4,1),EOMONTH(EDATE($F$4,1),0),)</f>
        <v/>
      </c>
      <c r="J34" s="47">
        <f>NETWORKDAYS(EDATE($F$4,2),EOMONTH(EDATE($F$4,2),0),)</f>
        <v/>
      </c>
      <c r="K34" s="47">
        <f>NETWORKDAYS(EDATE($F$4,3),EOMONTH(EDATE($F$4,3),0),)</f>
        <v/>
      </c>
      <c r="L34" s="47">
        <f>NETWORKDAYS(EDATE($F$4,4),EOMONTH(EDATE($F$4,4),0),)</f>
        <v/>
      </c>
      <c r="M34" s="47">
        <f>NETWORKDAYS(EDATE($F$4,5),EOMONTH(EDATE($F$4,5),0),)</f>
        <v/>
      </c>
      <c r="N34" s="47">
        <f>NETWORKDAYS(EDATE($F$4,6),EOMONTH(EDATE($F$4,6),0),)</f>
        <v/>
      </c>
      <c r="O34" s="47">
        <f>NETWORKDAYS(EDATE($F$4,7),EOMONTH(EDATE($F$4,7),0),)</f>
        <v/>
      </c>
      <c r="P34" s="47">
        <f>NETWORKDAYS(EDATE($F$4,8),EOMONTH(EDATE($F$4,8),0),)</f>
        <v/>
      </c>
      <c r="Q34" s="47">
        <f>NETWORKDAYS(EDATE($F$4,9),EOMONTH(EDATE($F$4,9),0),)</f>
        <v/>
      </c>
      <c r="R34" s="47">
        <f>NETWORKDAYS(EDATE($F$4,10),EOMONTH(EDATE($F$4,10),0),)</f>
        <v/>
      </c>
      <c r="S34" s="47">
        <f>NETWORKDAYS(EDATE($F$4,11),EOMONTH(EDATE($F$4,11),0),)</f>
        <v/>
      </c>
      <c r="T34" s="47">
        <f>NETWORKDAYS(EDATE($F$4,12),EOMONTH(EDATE($F$4,12),0),)</f>
        <v/>
      </c>
      <c r="U34" s="47">
        <f>NETWORKDAYS(EDATE($F$4,13),EOMONTH(EDATE($F$4,13),0),)</f>
        <v/>
      </c>
      <c r="V34" s="47">
        <f>NETWORKDAYS(EDATE($F$4,14),EOMONTH(EDATE($F$4,14),0),)</f>
        <v/>
      </c>
      <c r="W34" s="47">
        <f>NETWORKDAYS(EDATE($F$4,15),EOMONTH(EDATE($F$4,15),0),)</f>
        <v/>
      </c>
      <c r="X34" s="47">
        <f>NETWORKDAYS(EDATE($F$4,16),EOMONTH(EDATE($F$4,16),0),)</f>
        <v/>
      </c>
      <c r="Y34" s="47">
        <f>NETWORKDAYS(EDATE($F$4,17),EOMONTH(EDATE($F$4,17),0),)</f>
        <v/>
      </c>
      <c r="Z34" s="47">
        <f>NETWORKDAYS(EDATE($F$4,18),EOMONTH(EDATE($F$4,18),0),)</f>
        <v/>
      </c>
      <c r="AA34" s="47">
        <f>NETWORKDAYS(EDATE($F$4,19),EOMONTH(EDATE($F$4,19),0),)</f>
        <v/>
      </c>
      <c r="AB34" s="47">
        <f>NETWORKDAYS(EDATE($F$4,20),EOMONTH(EDATE($F$4,20),0),)</f>
        <v/>
      </c>
      <c r="AC34" s="47">
        <f>NETWORKDAYS(EDATE($F$4,21),EOMONTH(EDATE($F$4,21),0),)</f>
        <v/>
      </c>
      <c r="AD34" s="65">
        <f>NETWORKDAYS(EDATE($F$4,22),EOMONTH(EDATE($F$4,22),0),)</f>
        <v/>
      </c>
      <c r="AE34" s="69" t="inlineStr">
        <is>
          <t>Stunden</t>
        </is>
      </c>
      <c r="AF34" s="67" t="inlineStr">
        <is>
          <t>Zugeordnet</t>
        </is>
      </c>
      <c r="AG34" s="16" t="n"/>
      <c r="AH34" s="16" t="n"/>
      <c r="AI34" s="16" t="n"/>
      <c r="AJ34" s="16" t="n"/>
      <c r="AK34" s="16" t="n"/>
      <c r="AL34" s="16" t="n"/>
      <c r="AM34" s="16" t="n"/>
      <c r="AN34" s="16" t="n"/>
      <c r="AO34" s="16" t="n"/>
    </row>
    <row r="35" ht="25.05" customFormat="1" customHeight="1" s="12">
      <c r="B35" s="71" t="inlineStr">
        <is>
          <t>Abteilung 1</t>
        </is>
      </c>
      <c r="C35" s="71" t="inlineStr">
        <is>
          <t>Rolle 1</t>
        </is>
      </c>
      <c r="D35" s="72" t="n">
        <v>1</v>
      </c>
      <c r="E35" s="158" t="n">
        <v>50</v>
      </c>
      <c r="F35" s="159" t="n"/>
      <c r="G35" s="160" t="n"/>
      <c r="H35" s="84" t="n">
        <v>21</v>
      </c>
      <c r="I35" s="84" t="n"/>
      <c r="J35" s="84" t="n"/>
      <c r="K35" s="84" t="n"/>
      <c r="L35" s="84" t="n"/>
      <c r="M35" s="84" t="n"/>
      <c r="N35" s="84" t="n"/>
      <c r="O35" s="84" t="n"/>
      <c r="P35" s="84" t="n"/>
      <c r="Q35" s="84" t="n"/>
      <c r="R35" s="84" t="n"/>
      <c r="S35" s="84" t="n"/>
      <c r="T35" s="84" t="n"/>
      <c r="U35" s="84" t="n"/>
      <c r="V35" s="84" t="n"/>
      <c r="W35" s="84" t="n"/>
      <c r="X35" s="84" t="n"/>
      <c r="Y35" s="84" t="n"/>
      <c r="Z35" s="84" t="n"/>
      <c r="AA35" s="84" t="n"/>
      <c r="AB35" s="84" t="n"/>
      <c r="AC35" s="84" t="n"/>
      <c r="AD35" s="85" t="n"/>
      <c r="AE35" s="90">
        <f>SUM(H35:AD35)*8</f>
        <v/>
      </c>
      <c r="AF35" s="161">
        <f>AE35*E35*D35</f>
        <v/>
      </c>
      <c r="AG35" s="17" t="n"/>
      <c r="AH35" s="17" t="n"/>
      <c r="AI35" s="17" t="n"/>
      <c r="AJ35" s="17" t="n"/>
      <c r="AK35" s="17" t="n"/>
      <c r="AL35" s="17" t="n"/>
      <c r="AM35" s="17" t="n"/>
      <c r="AN35" s="17" t="n"/>
      <c r="AO35" s="17" t="n"/>
    </row>
    <row r="36" ht="25.05" customFormat="1" customHeight="1" s="12">
      <c r="B36" s="74" t="n"/>
      <c r="C36" s="74" t="n"/>
      <c r="D36" s="75" t="n"/>
      <c r="E36" s="162" t="n"/>
      <c r="F36" s="163" t="n"/>
      <c r="G36" s="164" t="n"/>
      <c r="H36" s="86" t="n"/>
      <c r="I36" s="86" t="n"/>
      <c r="J36" s="86" t="n"/>
      <c r="K36" s="86" t="n"/>
      <c r="L36" s="86" t="n"/>
      <c r="M36" s="86" t="n"/>
      <c r="N36" s="86" t="n"/>
      <c r="O36" s="86" t="n"/>
      <c r="P36" s="86" t="n"/>
      <c r="Q36" s="86" t="n"/>
      <c r="R36" s="86" t="n"/>
      <c r="S36" s="86" t="n"/>
      <c r="T36" s="86" t="n"/>
      <c r="U36" s="86" t="n"/>
      <c r="V36" s="86" t="n"/>
      <c r="W36" s="86" t="n"/>
      <c r="X36" s="86" t="n"/>
      <c r="Y36" s="86" t="n"/>
      <c r="Z36" s="86" t="n"/>
      <c r="AA36" s="86" t="n"/>
      <c r="AB36" s="86" t="n"/>
      <c r="AC36" s="86" t="n"/>
      <c r="AD36" s="87" t="n"/>
      <c r="AE36" s="90">
        <f>SUM(H36:AD36)*8</f>
        <v/>
      </c>
      <c r="AF36" s="161">
        <f>AE36*E36*D36</f>
        <v/>
      </c>
      <c r="AG36" s="165" t="n"/>
      <c r="AH36" s="17" t="n"/>
      <c r="AI36" s="17" t="n"/>
      <c r="AJ36" s="17" t="n"/>
      <c r="AK36" s="17" t="n"/>
      <c r="AL36" s="17" t="n"/>
      <c r="AM36" s="17" t="n"/>
      <c r="AN36" s="17" t="n"/>
      <c r="AO36" s="17" t="n"/>
    </row>
    <row r="37" ht="25.05" customFormat="1" customHeight="1" s="12">
      <c r="B37" s="74" t="n"/>
      <c r="C37" s="74" t="n"/>
      <c r="D37" s="75" t="n"/>
      <c r="E37" s="162" t="n"/>
      <c r="F37" s="163" t="n"/>
      <c r="G37" s="164"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1">
        <f>AE37*E37*D37</f>
        <v/>
      </c>
      <c r="AG37" s="17" t="n"/>
      <c r="AH37" s="17" t="n"/>
      <c r="AI37" s="17" t="n"/>
      <c r="AJ37" s="17" t="n"/>
      <c r="AK37" s="17" t="n"/>
      <c r="AL37" s="17" t="n"/>
      <c r="AM37" s="17" t="n"/>
      <c r="AN37" s="17" t="n"/>
      <c r="AO37" s="17" t="n"/>
    </row>
    <row r="38" ht="25.05" customFormat="1" customHeight="1" s="12">
      <c r="B38" s="74" t="n"/>
      <c r="C38" s="74" t="n"/>
      <c r="D38" s="75" t="n"/>
      <c r="E38" s="162" t="n"/>
      <c r="F38" s="163" t="n"/>
      <c r="G38" s="164"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1">
        <f>AE38*E38*D38</f>
        <v/>
      </c>
      <c r="AG38" s="17" t="n"/>
      <c r="AH38" s="17" t="n"/>
      <c r="AI38" s="17" t="n"/>
      <c r="AJ38" s="17" t="n"/>
      <c r="AK38" s="17" t="n"/>
      <c r="AL38" s="17" t="n"/>
      <c r="AM38" s="17" t="n"/>
      <c r="AN38" s="17" t="n"/>
      <c r="AO38" s="17" t="n"/>
    </row>
    <row r="39" ht="25.05" customFormat="1" customHeight="1" s="12">
      <c r="B39" s="74" t="n"/>
      <c r="C39" s="74" t="n"/>
      <c r="D39" s="75" t="n"/>
      <c r="E39" s="162" t="n"/>
      <c r="F39" s="163" t="n"/>
      <c r="G39" s="164"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1">
        <f>AE39*E39*D39</f>
        <v/>
      </c>
      <c r="AG39" s="17" t="n"/>
      <c r="AH39" s="17" t="n"/>
      <c r="AI39" s="17" t="n"/>
      <c r="AJ39" s="17" t="n"/>
      <c r="AK39" s="17" t="n"/>
      <c r="AL39" s="17" t="n"/>
      <c r="AM39" s="17" t="n"/>
      <c r="AN39" s="17" t="n"/>
      <c r="AO39" s="17" t="n"/>
    </row>
    <row r="40" ht="25.05" customFormat="1" customHeight="1" s="12">
      <c r="B40" s="74" t="n"/>
      <c r="C40" s="74" t="n"/>
      <c r="D40" s="75" t="n"/>
      <c r="E40" s="162" t="n"/>
      <c r="F40" s="163" t="n"/>
      <c r="G40" s="164"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1">
        <f>AE40*E40*D40</f>
        <v/>
      </c>
      <c r="AG40" s="17" t="n"/>
      <c r="AH40" s="17" t="n"/>
      <c r="AI40" s="17" t="n"/>
      <c r="AJ40" s="17" t="n"/>
      <c r="AK40" s="17" t="n"/>
      <c r="AL40" s="17" t="n"/>
      <c r="AM40" s="17" t="n"/>
      <c r="AN40" s="17" t="n"/>
      <c r="AO40" s="17" t="n"/>
    </row>
    <row r="41" ht="25.05" customFormat="1" customHeight="1" s="12">
      <c r="B41" s="74" t="n"/>
      <c r="C41" s="74" t="n"/>
      <c r="D41" s="75" t="n"/>
      <c r="E41" s="162" t="n"/>
      <c r="F41" s="163" t="n"/>
      <c r="G41" s="164"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1">
        <f>AE41*E41*D41</f>
        <v/>
      </c>
      <c r="AG41" s="17" t="n"/>
      <c r="AH41" s="17" t="n"/>
      <c r="AI41" s="17" t="n"/>
      <c r="AJ41" s="17" t="n"/>
      <c r="AK41" s="17" t="n"/>
      <c r="AL41" s="17" t="n"/>
      <c r="AM41" s="17" t="n"/>
      <c r="AN41" s="17" t="n"/>
      <c r="AO41" s="17" t="n"/>
    </row>
    <row r="42" ht="25.05" customFormat="1" customHeight="1" s="12" thickBot="1">
      <c r="B42" s="77" t="n"/>
      <c r="C42" s="77" t="n"/>
      <c r="D42" s="78" t="n"/>
      <c r="E42" s="166" t="n"/>
      <c r="F42" s="167" t="n"/>
      <c r="G42" s="168"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9" t="n"/>
      <c r="AE42" s="90">
        <f>SUM(H42:AD42)*8</f>
        <v/>
      </c>
      <c r="AF42" s="161">
        <f>AE42*E42*D42</f>
        <v/>
      </c>
      <c r="AG42" s="17" t="n"/>
      <c r="AH42" s="17" t="n"/>
      <c r="AI42" s="17" t="n"/>
      <c r="AJ42" s="17" t="n"/>
      <c r="AK42" s="17" t="n"/>
      <c r="AL42" s="17" t="n"/>
      <c r="AM42" s="17" t="n"/>
      <c r="AN42" s="17" t="n"/>
      <c r="AO42" s="17" t="n"/>
    </row>
    <row r="43" ht="30" customFormat="1" customHeight="1" s="19" thickBot="1" thickTop="1">
      <c r="B43" s="59" t="inlineStr">
        <is>
          <t xml:space="preserve"> </t>
        </is>
      </c>
      <c r="C43" s="60" t="n"/>
      <c r="D43" s="60" t="n"/>
      <c r="E43" s="169" t="n"/>
      <c r="F43" s="62" t="n"/>
      <c r="G43" s="63" t="inlineStr">
        <is>
          <t>Teilsumme</t>
        </is>
      </c>
      <c r="H43" s="80">
        <f>SUM(H35:H42)</f>
        <v/>
      </c>
      <c r="I43" s="81">
        <f>SUM(I35:I42)</f>
        <v/>
      </c>
      <c r="J43" s="81">
        <f>SUM(J35:J42)</f>
        <v/>
      </c>
      <c r="K43" s="81">
        <f>SUM(K35:K42)</f>
        <v/>
      </c>
      <c r="L43" s="81">
        <f>SUM(L35:L42)</f>
        <v/>
      </c>
      <c r="M43" s="81">
        <f>SUM(M35:M42)</f>
        <v/>
      </c>
      <c r="N43" s="81">
        <f>SUM(N35:N42)</f>
        <v/>
      </c>
      <c r="O43" s="81">
        <f>SUM(O35:O42)</f>
        <v/>
      </c>
      <c r="P43" s="81">
        <f>SUM(P35:P42)</f>
        <v/>
      </c>
      <c r="Q43" s="81">
        <f>SUM(Q35:Q42)</f>
        <v/>
      </c>
      <c r="R43" s="81">
        <f>SUM(R35:R42)</f>
        <v/>
      </c>
      <c r="S43" s="81">
        <f>SUM(S35:S42)</f>
        <v/>
      </c>
      <c r="T43" s="81">
        <f>SUM(T35:T42)</f>
        <v/>
      </c>
      <c r="U43" s="81">
        <f>SUM(U35:U42)</f>
        <v/>
      </c>
      <c r="V43" s="81">
        <f>SUM(V35:V42)</f>
        <v/>
      </c>
      <c r="W43" s="81">
        <f>SUM(W35:W42)</f>
        <v/>
      </c>
      <c r="X43" s="81">
        <f>SUM(X35:X42)</f>
        <v/>
      </c>
      <c r="Y43" s="81">
        <f>SUM(Y35:Y42)</f>
        <v/>
      </c>
      <c r="Z43" s="81">
        <f>SUM(Z35:Z42)</f>
        <v/>
      </c>
      <c r="AA43" s="81">
        <f>SUM(AA35:AA42)</f>
        <v/>
      </c>
      <c r="AB43" s="81">
        <f>SUM(AB35:AB42)</f>
        <v/>
      </c>
      <c r="AC43" s="81">
        <f>SUM(AC35:AC42)</f>
        <v/>
      </c>
      <c r="AD43" s="82">
        <f>SUM(AD35:AD42)</f>
        <v/>
      </c>
      <c r="AE43" s="113">
        <f>SUM(AE35:AE42)</f>
        <v/>
      </c>
      <c r="AF43" s="170">
        <f>SUM(AF35:AF42)</f>
        <v/>
      </c>
      <c r="AG43" s="19" t="n"/>
      <c r="AH43" s="19" t="n"/>
      <c r="AI43" s="19" t="n"/>
      <c r="AJ43" s="19" t="n"/>
      <c r="AK43" s="19" t="n"/>
      <c r="AL43" s="19" t="n"/>
      <c r="AM43" s="19" t="n"/>
      <c r="AN43" s="19" t="n"/>
      <c r="AO43" s="19" t="n"/>
    </row>
    <row r="44" ht="25.05" customFormat="1" customHeight="1" s="19" thickBot="1">
      <c r="H44" s="70" t="n"/>
      <c r="AE44" s="136" t="inlineStr">
        <is>
          <t>GESAMTSTUNDEN</t>
        </is>
      </c>
      <c r="AF44" s="136" t="inlineStr">
        <is>
          <t>GESAMTKOSTEN</t>
        </is>
      </c>
    </row>
    <row r="45" ht="30" customFormat="1" customHeight="1" s="19" thickBot="1" thickTop="1">
      <c r="E45" s="169" t="n"/>
      <c r="F45" s="62" t="n"/>
      <c r="G45" s="63" t="inlineStr">
        <is>
          <t>PROGNOSTIZIERTE PERSONALSUMMEN</t>
        </is>
      </c>
      <c r="H45" s="135">
        <f>(H30+H43)*8</f>
        <v/>
      </c>
      <c r="I45" s="135">
        <f>(I30+I43)*8</f>
        <v/>
      </c>
      <c r="J45" s="135">
        <f>(J30+J43)*8</f>
        <v/>
      </c>
      <c r="K45" s="135">
        <f>(K30+K43)*8</f>
        <v/>
      </c>
      <c r="L45" s="135">
        <f>(L30+L43)*8</f>
        <v/>
      </c>
      <c r="M45" s="135">
        <f>(M30+M43)*8</f>
        <v/>
      </c>
      <c r="N45" s="135">
        <f>(N30+N43)*8</f>
        <v/>
      </c>
      <c r="O45" s="135">
        <f>(O30+O43)*8</f>
        <v/>
      </c>
      <c r="P45" s="135">
        <f>(P30+P43)*8</f>
        <v/>
      </c>
      <c r="Q45" s="135">
        <f>(Q30+Q43)*8</f>
        <v/>
      </c>
      <c r="R45" s="135">
        <f>(R30+R43)*8</f>
        <v/>
      </c>
      <c r="S45" s="135">
        <f>(S30+S43)*8</f>
        <v/>
      </c>
      <c r="T45" s="135">
        <f>(T30+T43)*8</f>
        <v/>
      </c>
      <c r="U45" s="135">
        <f>(U30+U43)*8</f>
        <v/>
      </c>
      <c r="V45" s="135">
        <f>(V30+V43)*8</f>
        <v/>
      </c>
      <c r="W45" s="135">
        <f>(W30+W43)*8</f>
        <v/>
      </c>
      <c r="X45" s="135">
        <f>(X30+X43)*8</f>
        <v/>
      </c>
      <c r="Y45" s="135">
        <f>(Y30+Y43)*8</f>
        <v/>
      </c>
      <c r="Z45" s="135">
        <f>(Z30+Z43)*8</f>
        <v/>
      </c>
      <c r="AA45" s="135">
        <f>(AA30+AA43)*8</f>
        <v/>
      </c>
      <c r="AB45" s="135">
        <f>(AB30+AB43)*8</f>
        <v/>
      </c>
      <c r="AC45" s="135">
        <f>(AC30+AC43)*8</f>
        <v/>
      </c>
      <c r="AD45" s="135">
        <f>(AD30+AD43)*8</f>
        <v/>
      </c>
      <c r="AE45" s="113">
        <f>SUM(AE30,AE43)</f>
        <v/>
      </c>
      <c r="AF45" s="170">
        <f>SUM(AF30,AF43)</f>
        <v/>
      </c>
      <c r="AG45" s="19" t="n"/>
      <c r="AH45" s="19" t="n"/>
      <c r="AI45" s="19" t="n"/>
      <c r="AJ45" s="19" t="n"/>
      <c r="AK45" s="19" t="n"/>
      <c r="AL45" s="19" t="n"/>
      <c r="AM45" s="19" t="n"/>
      <c r="AN45" s="19" t="n"/>
      <c r="AO45" s="19" t="n"/>
    </row>
    <row r="46" ht="25.05" customFormat="1" customHeight="1" s="19">
      <c r="H46" s="139" t="inlineStr">
        <is>
          <t xml:space="preserve">Geben Sie den voraussichtlichen Betrag ein, der pro Monat für jeden Zeilenartikel ausgegeben werden soll. </t>
        </is>
      </c>
      <c r="AF46" s="83" t="n"/>
    </row>
    <row r="47" ht="25.05" customFormat="1" customHeight="1" s="8">
      <c r="B47" s="33" t="inlineStr">
        <is>
          <t>MEHRKOSTEN</t>
        </is>
      </c>
      <c r="C47" s="23" t="n"/>
      <c r="D47" s="23" t="n"/>
      <c r="E47" s="23" t="n"/>
      <c r="F47" s="23" t="n"/>
      <c r="G47" s="23" t="n"/>
      <c r="H47" s="23" t="n"/>
      <c r="I47" s="23" t="n"/>
      <c r="J47" s="23" t="n"/>
      <c r="K47" s="23" t="n"/>
      <c r="L47" s="23" t="n"/>
      <c r="M47" s="23" t="n"/>
      <c r="N47" s="23" t="n"/>
      <c r="O47" s="23" t="n"/>
      <c r="P47" s="23" t="n"/>
      <c r="Q47" s="23" t="n"/>
      <c r="R47" s="23" t="n"/>
      <c r="S47" s="50" t="n"/>
      <c r="T47" s="50" t="n"/>
      <c r="U47" s="50" t="n"/>
      <c r="V47" s="50" t="n"/>
      <c r="W47" s="50" t="n"/>
      <c r="X47" s="50" t="n"/>
      <c r="Y47" s="50" t="n"/>
      <c r="Z47" s="50" t="n"/>
      <c r="AA47" s="50" t="n"/>
      <c r="AB47" s="50" t="n"/>
      <c r="AC47" s="50" t="n"/>
      <c r="AD47" s="50" t="n"/>
      <c r="AE47" s="51" t="n"/>
      <c r="AF47" s="15" t="n"/>
      <c r="AG47" s="15" t="n"/>
      <c r="AH47" s="15" t="n"/>
      <c r="AI47" s="15" t="n"/>
      <c r="AJ47" s="15" t="n"/>
      <c r="AK47" s="15" t="n"/>
      <c r="AL47" s="15" t="n"/>
      <c r="AM47" s="15" t="n"/>
      <c r="AN47" s="15" t="n"/>
      <c r="AO47" s="15" t="n"/>
    </row>
    <row r="48" ht="25.05" customFormat="1" customHeight="1" s="8">
      <c r="B48" s="24" t="inlineStr">
        <is>
          <t>Beschreibung</t>
        </is>
      </c>
      <c r="C48" s="25" t="n"/>
      <c r="D48" s="25" t="n"/>
      <c r="E48" s="25" t="n"/>
      <c r="F48" s="132" t="n"/>
      <c r="G48" s="133" t="n"/>
      <c r="H48" s="123">
        <f>TEXT($F$4,"MMM-YYYY")</f>
        <v/>
      </c>
      <c r="I48" s="105">
        <f>TEXT(EDATE($F$4,1),"MMM-yyyyy")</f>
        <v/>
      </c>
      <c r="J48" s="106">
        <f>TEXT(EDATE($F$4,2),"MMM-yyyyy")</f>
        <v/>
      </c>
      <c r="K48" s="106">
        <f>TEXT(EDATE($F$4,3),"MMM-yyyyy")</f>
        <v/>
      </c>
      <c r="L48" s="106">
        <f>TEXT(EDATE($F$4,4),"MMM-yyyyy")</f>
        <v/>
      </c>
      <c r="M48" s="106">
        <f>TEXT(EDATE($F$4,5),"MMM-yyyyy")</f>
        <v/>
      </c>
      <c r="N48" s="106">
        <f>TEXT(EDATE($F$4,6),"MMM-yyyyyy")</f>
        <v/>
      </c>
      <c r="O48" s="106">
        <f>TEXT(EDATE($F$4,7),"MMM-yyyyy")</f>
        <v/>
      </c>
      <c r="P48" s="106">
        <f>TEXT(EDATE($F$4,8),"MMM-yyyyy")</f>
        <v/>
      </c>
      <c r="Q48" s="106">
        <f>TEXT(EDATE($F$4,9),"MMM-yyyyy")</f>
        <v/>
      </c>
      <c r="R48" s="106">
        <f>TEXT(EDATE($F$4,10),"MMM-yyyyy")</f>
        <v/>
      </c>
      <c r="S48" s="106">
        <f>TEXT(EDATE($F$4,11),"MMM-yyyyy")</f>
        <v/>
      </c>
      <c r="T48" s="106">
        <f>TEXT(EDATE($F$4,12),"MMM-yyyyy")</f>
        <v/>
      </c>
      <c r="U48" s="106">
        <f>TEXT(EDATE($F$4,13),"MMM-yyyyy")</f>
        <v/>
      </c>
      <c r="V48" s="106">
        <f>TEXT(EDATE($F$4,14),"MMM-yyyyy")</f>
        <v/>
      </c>
      <c r="W48" s="106">
        <f>TEXT(EDATE($F$4,15),"MMM-yyyyy")</f>
        <v/>
      </c>
      <c r="X48" s="106">
        <f>TEXT(EDATE($F$4,16),"MMM-yyyyy")</f>
        <v/>
      </c>
      <c r="Y48" s="106">
        <f>TEXT(EDATE($F$4,17),"MMM-yyyyy")</f>
        <v/>
      </c>
      <c r="Z48" s="106">
        <f>TEXT(EDATE($F$4,18),"MMM-yyyyy")</f>
        <v/>
      </c>
      <c r="AA48" s="106">
        <f>TEXT(EDATE($F$4,19),"MMM-yyyyy")</f>
        <v/>
      </c>
      <c r="AB48" s="106">
        <f>TEXT(EDATE($F$4,20),"MMM-yyyyy")</f>
        <v/>
      </c>
      <c r="AC48" s="106">
        <f>TEXT(EDATE($F$4,21),"MMM-yyyyy")</f>
        <v/>
      </c>
      <c r="AD48" s="107">
        <f>TEXT(EDATE($F$4,22),"MMM-yyyyy")</f>
        <v/>
      </c>
      <c r="AE48" s="108" t="inlineStr">
        <is>
          <t>GESAMTKOSTEN</t>
        </is>
      </c>
      <c r="AF48" s="16" t="n"/>
      <c r="AG48" s="16" t="n"/>
      <c r="AH48" s="16" t="n"/>
      <c r="AI48" s="16" t="n"/>
      <c r="AJ48" s="16" t="n"/>
      <c r="AK48" s="16" t="n"/>
      <c r="AL48" s="16" t="n"/>
      <c r="AM48" s="16" t="n"/>
      <c r="AN48" s="16" t="n"/>
      <c r="AO48" s="16" t="n"/>
    </row>
    <row r="49" ht="25.05" customFormat="1" customHeight="1" s="12">
      <c r="B49" s="28" t="inlineStr">
        <is>
          <t>Software</t>
        </is>
      </c>
      <c r="C49" s="29" t="n"/>
      <c r="D49" s="29" t="n"/>
      <c r="E49" s="29" t="n"/>
      <c r="F49" s="171" t="n"/>
      <c r="G49" s="164" t="n"/>
      <c r="H49" s="172" t="n">
        <v>18000</v>
      </c>
      <c r="I49" s="173" t="n"/>
      <c r="J49" s="173" t="n"/>
      <c r="K49" s="173" t="n"/>
      <c r="L49" s="173" t="n"/>
      <c r="M49" s="173" t="n"/>
      <c r="N49" s="173" t="n"/>
      <c r="O49" s="173" t="n"/>
      <c r="P49" s="173" t="n"/>
      <c r="Q49" s="173" t="n"/>
      <c r="R49" s="173" t="n"/>
      <c r="S49" s="173" t="n"/>
      <c r="T49" s="173" t="n"/>
      <c r="U49" s="173" t="n"/>
      <c r="V49" s="173" t="n"/>
      <c r="W49" s="173" t="n"/>
      <c r="X49" s="173" t="n"/>
      <c r="Y49" s="173" t="n"/>
      <c r="Z49" s="173" t="n"/>
      <c r="AA49" s="173" t="n"/>
      <c r="AB49" s="173" t="n"/>
      <c r="AC49" s="173" t="n"/>
      <c r="AD49" s="174" t="n"/>
      <c r="AE49" s="175">
        <f>SUM(H49:AD49)</f>
        <v/>
      </c>
      <c r="AF49" s="17" t="n"/>
      <c r="AG49" s="17" t="n"/>
      <c r="AH49" s="17" t="n"/>
      <c r="AI49" s="17" t="n"/>
      <c r="AJ49" s="17" t="n"/>
      <c r="AK49" s="17" t="n"/>
      <c r="AL49" s="17" t="n"/>
      <c r="AM49" s="17" t="n"/>
      <c r="AN49" s="17" t="n"/>
      <c r="AO49" s="17" t="n"/>
    </row>
    <row r="50" ht="25.05" customFormat="1" customHeight="1" s="12">
      <c r="B50" s="28" t="inlineStr">
        <is>
          <t>Hardware</t>
        </is>
      </c>
      <c r="C50" s="29" t="n"/>
      <c r="D50" s="29" t="n"/>
      <c r="E50" s="29" t="n"/>
      <c r="F50" s="171" t="n"/>
      <c r="G50" s="164" t="n"/>
      <c r="H50" s="176" t="n">
        <v>26000</v>
      </c>
      <c r="I50" s="177" t="n"/>
      <c r="J50" s="177" t="n"/>
      <c r="K50" s="177" t="n"/>
      <c r="L50" s="177" t="n"/>
      <c r="M50" s="177" t="n"/>
      <c r="N50" s="177" t="n"/>
      <c r="O50" s="177" t="n"/>
      <c r="P50" s="177" t="n"/>
      <c r="Q50" s="177" t="n"/>
      <c r="R50" s="177" t="n"/>
      <c r="S50" s="177" t="n"/>
      <c r="T50" s="177" t="n"/>
      <c r="U50" s="177" t="n"/>
      <c r="V50" s="177" t="n"/>
      <c r="W50" s="177" t="n"/>
      <c r="X50" s="177" t="n"/>
      <c r="Y50" s="177" t="n"/>
      <c r="Z50" s="177" t="n"/>
      <c r="AA50" s="177" t="n"/>
      <c r="AB50" s="177" t="n"/>
      <c r="AC50" s="177" t="n"/>
      <c r="AD50" s="178" t="n"/>
      <c r="AE50" s="179">
        <f>SUM(H50:AD50)</f>
        <v/>
      </c>
      <c r="AF50" s="165" t="n"/>
      <c r="AG50" s="165" t="n"/>
      <c r="AH50" s="17" t="n"/>
      <c r="AI50" s="17" t="n"/>
      <c r="AJ50" s="17" t="n"/>
      <c r="AK50" s="17" t="n"/>
      <c r="AL50" s="17" t="n"/>
      <c r="AM50" s="17" t="n"/>
      <c r="AN50" s="17" t="n"/>
      <c r="AO50" s="17" t="n"/>
    </row>
    <row r="51" ht="25.05" customFormat="1" customHeight="1" s="12">
      <c r="B51" s="28" t="inlineStr">
        <is>
          <t>Unterstützung</t>
        </is>
      </c>
      <c r="C51" s="29" t="n"/>
      <c r="D51" s="29" t="n"/>
      <c r="E51" s="29" t="n"/>
      <c r="F51" s="171" t="n"/>
      <c r="G51" s="164" t="n"/>
      <c r="H51" s="176" t="n">
        <v>14500</v>
      </c>
      <c r="I51" s="177" t="n"/>
      <c r="J51" s="177" t="n"/>
      <c r="K51" s="177" t="n"/>
      <c r="L51" s="177" t="n"/>
      <c r="M51" s="177" t="n"/>
      <c r="N51" s="177" t="n"/>
      <c r="O51" s="177" t="n"/>
      <c r="P51" s="177" t="n"/>
      <c r="Q51" s="177" t="n"/>
      <c r="R51" s="177" t="n"/>
      <c r="S51" s="177" t="n"/>
      <c r="T51" s="177" t="n"/>
      <c r="U51" s="177" t="n"/>
      <c r="V51" s="177" t="n"/>
      <c r="W51" s="177" t="n"/>
      <c r="X51" s="177" t="n"/>
      <c r="Y51" s="177" t="n"/>
      <c r="Z51" s="177" t="n"/>
      <c r="AA51" s="177" t="n"/>
      <c r="AB51" s="177" t="n"/>
      <c r="AC51" s="177" t="n"/>
      <c r="AD51" s="178" t="n"/>
      <c r="AE51" s="179">
        <f>SUM(H51:AD51)</f>
        <v/>
      </c>
      <c r="AF51" s="17" t="n"/>
      <c r="AG51" s="17" t="n"/>
      <c r="AH51" s="17" t="n"/>
      <c r="AI51" s="17" t="n"/>
      <c r="AJ51" s="17" t="n"/>
      <c r="AK51" s="17" t="n"/>
      <c r="AL51" s="17" t="n"/>
      <c r="AM51" s="17" t="n"/>
      <c r="AN51" s="17" t="n"/>
      <c r="AO51" s="17" t="n"/>
    </row>
    <row r="52" ht="25.05" customFormat="1" customHeight="1" s="12">
      <c r="B52" s="28" t="inlineStr">
        <is>
          <t>Ausrüstung</t>
        </is>
      </c>
      <c r="C52" s="29" t="n"/>
      <c r="D52" s="29" t="n"/>
      <c r="E52" s="29" t="n"/>
      <c r="F52" s="171" t="n"/>
      <c r="G52" s="164" t="n"/>
      <c r="H52" s="176" t="n">
        <v>3200</v>
      </c>
      <c r="I52" s="177" t="n"/>
      <c r="J52" s="177" t="n"/>
      <c r="K52" s="177" t="n"/>
      <c r="L52" s="177" t="n"/>
      <c r="M52" s="177" t="n"/>
      <c r="N52" s="177" t="n"/>
      <c r="O52" s="177" t="n"/>
      <c r="P52" s="177" t="n"/>
      <c r="Q52" s="177" t="n"/>
      <c r="R52" s="177" t="n"/>
      <c r="S52" s="177" t="n"/>
      <c r="T52" s="177" t="n"/>
      <c r="U52" s="177" t="n"/>
      <c r="V52" s="177" t="n"/>
      <c r="W52" s="177" t="n"/>
      <c r="X52" s="177" t="n"/>
      <c r="Y52" s="177" t="n"/>
      <c r="Z52" s="177" t="n"/>
      <c r="AA52" s="177" t="n"/>
      <c r="AB52" s="177" t="n"/>
      <c r="AC52" s="177" t="n"/>
      <c r="AD52" s="178" t="n"/>
      <c r="AE52" s="179">
        <f>SUM(H52:AD52)</f>
        <v/>
      </c>
      <c r="AF52" s="17" t="n"/>
      <c r="AG52" s="17" t="n"/>
      <c r="AH52" s="17" t="n"/>
      <c r="AI52" s="17" t="n"/>
      <c r="AJ52" s="17" t="n"/>
      <c r="AK52" s="17" t="n"/>
      <c r="AL52" s="17" t="n"/>
      <c r="AM52" s="17" t="n"/>
      <c r="AN52" s="17" t="n"/>
      <c r="AO52" s="17" t="n"/>
    </row>
    <row r="53" ht="25.05" customFormat="1" customHeight="1" s="12">
      <c r="B53" s="28" t="inlineStr">
        <is>
          <t>Andere</t>
        </is>
      </c>
      <c r="C53" s="29" t="n"/>
      <c r="D53" s="29" t="n"/>
      <c r="E53" s="29" t="n"/>
      <c r="F53" s="171" t="n"/>
      <c r="G53" s="164" t="n"/>
      <c r="H53" s="176" t="n"/>
      <c r="I53" s="177" t="n"/>
      <c r="J53" s="177" t="n"/>
      <c r="K53" s="177" t="n"/>
      <c r="L53" s="177" t="n"/>
      <c r="M53" s="177" t="n"/>
      <c r="N53" s="177" t="n"/>
      <c r="O53" s="177" t="n"/>
      <c r="P53" s="177" t="n"/>
      <c r="Q53" s="177" t="n"/>
      <c r="R53" s="177" t="n"/>
      <c r="S53" s="177" t="n"/>
      <c r="T53" s="177" t="n"/>
      <c r="U53" s="177" t="n"/>
      <c r="V53" s="177" t="n"/>
      <c r="W53" s="177" t="n">
        <v>2800</v>
      </c>
      <c r="X53" s="177" t="n"/>
      <c r="Y53" s="177" t="n"/>
      <c r="Z53" s="177" t="n"/>
      <c r="AA53" s="177" t="n"/>
      <c r="AB53" s="177" t="n"/>
      <c r="AC53" s="177" t="n"/>
      <c r="AD53" s="178" t="n"/>
      <c r="AE53" s="179">
        <f>SUM(H53:AD53)</f>
        <v/>
      </c>
      <c r="AF53" s="17" t="n"/>
      <c r="AG53" s="17" t="n"/>
      <c r="AH53" s="17" t="n"/>
      <c r="AI53" s="17" t="n"/>
      <c r="AJ53" s="17" t="n"/>
      <c r="AK53" s="17" t="n"/>
      <c r="AL53" s="17" t="n"/>
      <c r="AM53" s="17" t="n"/>
      <c r="AN53" s="17" t="n"/>
      <c r="AO53" s="17" t="n"/>
    </row>
    <row r="54" ht="25.05" customFormat="1" customHeight="1" s="12">
      <c r="B54" s="28" t="inlineStr">
        <is>
          <t>Andere</t>
        </is>
      </c>
      <c r="C54" s="29" t="n"/>
      <c r="D54" s="29" t="n"/>
      <c r="E54" s="29" t="n"/>
      <c r="F54" s="171" t="n"/>
      <c r="G54" s="164" t="n"/>
      <c r="H54" s="176" t="n"/>
      <c r="I54" s="177" t="n"/>
      <c r="J54" s="177" t="n"/>
      <c r="K54" s="177" t="n"/>
      <c r="L54" s="177" t="n"/>
      <c r="M54" s="177" t="n"/>
      <c r="N54" s="177" t="n"/>
      <c r="O54" s="177" t="n"/>
      <c r="P54" s="177" t="n"/>
      <c r="Q54" s="177" t="n"/>
      <c r="R54" s="177" t="n"/>
      <c r="S54" s="177" t="n"/>
      <c r="T54" s="177" t="n"/>
      <c r="U54" s="177" t="n"/>
      <c r="V54" s="177" t="n"/>
      <c r="W54" s="177" t="n"/>
      <c r="X54" s="177" t="n">
        <v>1100</v>
      </c>
      <c r="Y54" s="177" t="n"/>
      <c r="Z54" s="177" t="n"/>
      <c r="AA54" s="177" t="n"/>
      <c r="AB54" s="177" t="n"/>
      <c r="AC54" s="177" t="n"/>
      <c r="AD54" s="178" t="n"/>
      <c r="AE54" s="179">
        <f>SUM(H54:AD54)</f>
        <v/>
      </c>
      <c r="AF54" s="17" t="n"/>
      <c r="AG54" s="17" t="n"/>
      <c r="AH54" s="17" t="n"/>
      <c r="AI54" s="17" t="n"/>
      <c r="AJ54" s="17" t="n"/>
      <c r="AK54" s="17" t="n"/>
      <c r="AL54" s="17" t="n"/>
      <c r="AM54" s="17" t="n"/>
      <c r="AN54" s="17" t="n"/>
      <c r="AO54" s="17" t="n"/>
    </row>
    <row r="55" ht="25.05" customFormat="1" customHeight="1" s="12" thickBot="1">
      <c r="B55" s="28" t="inlineStr">
        <is>
          <t>Andere</t>
        </is>
      </c>
      <c r="C55" s="29" t="n"/>
      <c r="D55" s="29" t="n"/>
      <c r="E55" s="29" t="n"/>
      <c r="F55" s="171" t="n"/>
      <c r="G55" s="164" t="n"/>
      <c r="H55" s="180" t="n"/>
      <c r="I55" s="181" t="n"/>
      <c r="J55" s="181" t="n"/>
      <c r="K55" s="181" t="n"/>
      <c r="L55" s="181" t="n"/>
      <c r="M55" s="181" t="n"/>
      <c r="N55" s="181" t="n"/>
      <c r="O55" s="181" t="n"/>
      <c r="P55" s="181" t="n"/>
      <c r="Q55" s="181" t="n"/>
      <c r="R55" s="181" t="n"/>
      <c r="S55" s="181" t="n"/>
      <c r="T55" s="181" t="n"/>
      <c r="U55" s="181" t="n"/>
      <c r="V55" s="181" t="n"/>
      <c r="W55" s="181" t="n"/>
      <c r="X55" s="181" t="n"/>
      <c r="Y55" s="181" t="n">
        <v>8500</v>
      </c>
      <c r="Z55" s="181" t="n"/>
      <c r="AA55" s="181" t="n"/>
      <c r="AB55" s="181" t="n"/>
      <c r="AC55" s="181" t="n"/>
      <c r="AD55" s="182" t="n"/>
      <c r="AE55" s="183">
        <f>SUM(H55:AD55)</f>
        <v/>
      </c>
      <c r="AF55" s="17" t="n"/>
      <c r="AG55" s="17" t="n"/>
      <c r="AH55" s="17" t="n"/>
      <c r="AI55" s="17" t="n"/>
      <c r="AJ55" s="17" t="n"/>
      <c r="AK55" s="17" t="n"/>
      <c r="AL55" s="17" t="n"/>
      <c r="AM55" s="17" t="n"/>
      <c r="AN55" s="17" t="n"/>
      <c r="AO55" s="17" t="n"/>
    </row>
    <row r="56" ht="30" customFormat="1" customHeight="1" s="19" thickBot="1" thickTop="1">
      <c r="B56" s="127" t="inlineStr">
        <is>
          <t xml:space="preserve"> </t>
        </is>
      </c>
      <c r="C56" s="128" t="n"/>
      <c r="D56" s="128" t="n"/>
      <c r="E56" s="184" t="n"/>
      <c r="F56" s="130" t="n"/>
      <c r="G56" s="131" t="inlineStr">
        <is>
          <t>Teilsumme</t>
        </is>
      </c>
      <c r="H56" s="185">
        <f>SUM(H49:H55)</f>
        <v/>
      </c>
      <c r="I56" s="186">
        <f>SUM(I49:I55)</f>
        <v/>
      </c>
      <c r="J56" s="186">
        <f>SUM(J49:J55)</f>
        <v/>
      </c>
      <c r="K56" s="186">
        <f>SUM(K49:K55)</f>
        <v/>
      </c>
      <c r="L56" s="186">
        <f>SUM(L49:L55)</f>
        <v/>
      </c>
      <c r="M56" s="186">
        <f>SUM(M49:M55)</f>
        <v/>
      </c>
      <c r="N56" s="186">
        <f>SUM(N49:N55)</f>
        <v/>
      </c>
      <c r="O56" s="186">
        <f>SUM(O49:O55)</f>
        <v/>
      </c>
      <c r="P56" s="186">
        <f>SUM(P49:P55)</f>
        <v/>
      </c>
      <c r="Q56" s="186">
        <f>SUM(Q49:Q55)</f>
        <v/>
      </c>
      <c r="R56" s="186">
        <f>SUM(R49:R55)</f>
        <v/>
      </c>
      <c r="S56" s="186">
        <f>SUM(S49:S55)</f>
        <v/>
      </c>
      <c r="T56" s="186">
        <f>SUM(T49:T55)</f>
        <v/>
      </c>
      <c r="U56" s="186">
        <f>SUM(U49:U55)</f>
        <v/>
      </c>
      <c r="V56" s="186">
        <f>SUM(V49:V55)</f>
        <v/>
      </c>
      <c r="W56" s="186">
        <f>SUM(W49:W55)</f>
        <v/>
      </c>
      <c r="X56" s="186">
        <f>SUM(X49:X55)</f>
        <v/>
      </c>
      <c r="Y56" s="186">
        <f>SUM(Y49:Y55)</f>
        <v/>
      </c>
      <c r="Z56" s="186">
        <f>SUM(Z49:Z55)</f>
        <v/>
      </c>
      <c r="AA56" s="186">
        <f>SUM(AA49:AA55)</f>
        <v/>
      </c>
      <c r="AB56" s="186">
        <f>SUM(AB49:AB55)</f>
        <v/>
      </c>
      <c r="AC56" s="186">
        <f>SUM(AC49:AC55)</f>
        <v/>
      </c>
      <c r="AD56" s="187">
        <f>SUM(AD49:AD55)</f>
        <v/>
      </c>
      <c r="AE56" s="170">
        <f>SUM(AE49:AE55)</f>
        <v/>
      </c>
      <c r="AF56" s="19" t="n"/>
      <c r="AG56" s="19" t="n"/>
      <c r="AH56" s="19" t="n"/>
      <c r="AI56" s="19" t="n"/>
      <c r="AJ56" s="19" t="n"/>
      <c r="AK56" s="19" t="n"/>
      <c r="AL56" s="19" t="n"/>
      <c r="AM56" s="19" t="n"/>
      <c r="AN56" s="19" t="n"/>
      <c r="AO56" s="19" t="n"/>
    </row>
    <row r="57" ht="10.05" customFormat="1" customHeight="1" s="19">
      <c r="H57" s="70" t="n"/>
      <c r="AF57" s="83" t="n"/>
    </row>
    <row r="58" ht="25.95" customFormat="1" customHeight="1" s="19">
      <c r="B58" s="137" t="inlineStr">
        <is>
          <t>PROJEKTION DER GESAMTKOSTEN</t>
        </is>
      </c>
      <c r="H58" s="70" t="n"/>
      <c r="AF58" s="83" t="n"/>
    </row>
    <row r="59" ht="40.05" customFormat="1" customHeight="1" s="19">
      <c r="B59" s="138" t="inlineStr">
        <is>
          <t>PERSONALRESSOURCEN INSGESAMT</t>
        </is>
      </c>
      <c r="C59" s="188">
        <f>AF45</f>
        <v/>
      </c>
      <c r="D59" s="19" t="n"/>
      <c r="E59" s="19" t="n"/>
      <c r="F59" s="19" t="n"/>
      <c r="G59" s="19" t="n"/>
      <c r="H59" s="19" t="n"/>
      <c r="I59" s="19" t="n"/>
      <c r="J59" s="19" t="n"/>
      <c r="K59" s="19" t="n"/>
      <c r="L59" s="19" t="n"/>
      <c r="M59" s="19" t="n"/>
      <c r="N59" s="19" t="n"/>
      <c r="O59" s="19" t="n"/>
      <c r="P59" s="19" t="n"/>
      <c r="Q59" s="19" t="n"/>
      <c r="R59" s="19" t="n"/>
      <c r="S59" s="19" t="n"/>
      <c r="T59" s="19" t="n"/>
      <c r="U59" s="19" t="n"/>
      <c r="V59" s="19" t="n"/>
      <c r="W59" s="19" t="n"/>
      <c r="X59" s="19" t="n"/>
      <c r="Y59" s="19" t="n"/>
      <c r="Z59" s="19" t="n"/>
      <c r="AA59" s="19" t="n"/>
      <c r="AB59" s="19" t="n"/>
      <c r="AC59" s="19" t="n"/>
      <c r="AD59" s="19" t="n"/>
      <c r="AE59" s="19" t="n"/>
      <c r="AF59" s="19" t="n"/>
      <c r="AG59" s="19" t="n"/>
      <c r="AH59" s="19" t="n"/>
      <c r="AI59" s="19" t="n"/>
      <c r="AJ59" s="19" t="n"/>
      <c r="AK59" s="19" t="n"/>
      <c r="AL59" s="19" t="n"/>
      <c r="AM59" s="19" t="n"/>
      <c r="AN59" s="19" t="n"/>
      <c r="AO59" s="19" t="n"/>
    </row>
    <row r="60" ht="40.05" customFormat="1" customHeight="1" s="19">
      <c r="B60" s="138" t="inlineStr">
        <is>
          <t>ZUSÄTZLICHE AUSGABEN INSGESAMT</t>
        </is>
      </c>
      <c r="C60" s="188">
        <f>AE56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05" customFormat="1" customHeight="1" s="19" thickBot="1">
      <c r="B61" s="144" t="inlineStr">
        <is>
          <t>MANAGEMENT RESERVE (10%)</t>
        </is>
      </c>
      <c r="C61" s="189">
        <f>(C59+C60)*0.1</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05" customFormat="1" customHeight="1" s="19" thickBot="1" thickTop="1">
      <c r="B62" s="146" t="inlineStr">
        <is>
          <t>GESAMTKOSTEN</t>
        </is>
      </c>
      <c r="C62" s="190">
        <f>SUM(C59:C61)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customFormat="1" s="21"/>
    <row r="64" ht="49.95" customHeight="1">
      <c r="B64" s="191" t="inlineStr">
        <is>
          <t>KLICKEN SIE HIER, UM IN SMARTSHEET ZU ERSTELLEN</t>
        </is>
      </c>
    </row>
    <row r="65" ht="15.6" customHeight="1">
      <c r="A65" s="20" t="n"/>
    </row>
    <row r="66" ht="15.6" customHeight="1">
      <c r="A66" s="20" t="n"/>
    </row>
    <row r="67" ht="27.6" customHeight="1">
      <c r="A67" s="20" t="n"/>
      <c r="B67" s="148" t="n"/>
    </row>
    <row r="68" ht="15.6" customHeight="1">
      <c r="A68" s="20" t="n"/>
    </row>
    <row r="69" ht="15.6" customHeight="1">
      <c r="A69" s="20" t="n"/>
    </row>
    <row r="70" ht="15.6" customHeight="1">
      <c r="A70" s="20" t="n"/>
    </row>
    <row r="71" ht="15.6" customHeight="1">
      <c r="A71" s="20" t="n"/>
    </row>
    <row r="72" ht="15.6" customHeight="1">
      <c r="A72" s="20" t="n"/>
    </row>
    <row r="73" ht="15.6" customHeight="1">
      <c r="A73" s="20" t="n"/>
    </row>
    <row r="74" ht="15.6" customHeight="1">
      <c r="A74" s="20" t="n"/>
    </row>
    <row r="75" ht="15.6" customHeight="1">
      <c r="A75" s="20" t="n"/>
    </row>
    <row r="76" ht="15.6" customHeight="1">
      <c r="A76" s="20" t="n"/>
    </row>
    <row r="77" ht="15.6" customHeight="1">
      <c r="A77" s="20" t="n"/>
    </row>
    <row r="78" ht="15.6" customHeight="1">
      <c r="A78" s="20" t="n"/>
    </row>
    <row r="79" ht="15.6" customHeight="1">
      <c r="A79" s="20" t="n"/>
    </row>
    <row r="80" ht="15.6" customHeight="1">
      <c r="A80" s="20" t="n"/>
    </row>
    <row r="81" ht="15.6" customHeight="1">
      <c r="A81" s="20" t="n"/>
    </row>
    <row r="82" ht="15.6" customHeight="1">
      <c r="A82" s="20" t="n"/>
    </row>
    <row r="83" ht="15.6" customHeight="1">
      <c r="A83" s="20" t="n"/>
    </row>
    <row r="84" ht="15.6" customHeight="1">
      <c r="A84" s="20" t="n"/>
    </row>
    <row r="85" ht="15.6" customHeight="1">
      <c r="A85" s="20" t="n"/>
    </row>
    <row r="86" ht="21" customHeight="1">
      <c r="A86" s="20" t="n"/>
    </row>
    <row r="89" ht="42" customHeight="1"/>
  </sheetData>
  <mergeCells count="1">
    <mergeCell ref="B64:AF64"/>
  </mergeCells>
  <hyperlinks>
    <hyperlink xmlns:r="http://schemas.openxmlformats.org/officeDocument/2006/relationships" ref="B64" r:id="rId1"/>
  </hyperlinks>
  <printOptions verticalCentered="1"/>
  <pageMargins left="0.25" right="0.25" top="0.25" bottom="0.25" header="0" footer="0"/>
  <pageSetup orientation="landscape" scale="31" fitToHeight="0" fitToWidth="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AO85"/>
  <sheetViews>
    <sheetView showGridLines="0" topLeftCell="A13" zoomScale="90" zoomScaleNormal="90" workbookViewId="0">
      <selection activeCell="B64" sqref="B64"/>
    </sheetView>
  </sheetViews>
  <sheetFormatPr baseColWidth="8" defaultColWidth="10.796875" defaultRowHeight="15"/>
  <cols>
    <col width="3.5" customWidth="1" style="6" min="1" max="1"/>
    <col width="36.796875" customWidth="1" style="6" min="2" max="2"/>
    <col width="30.796875" customWidth="1" style="6" min="3" max="3"/>
    <col width="7.69921875" customWidth="1" style="6" min="4" max="4"/>
    <col width="11.5" customWidth="1" style="6" min="5" max="5"/>
    <col width="13.796875" customWidth="1" style="6" min="6" max="7"/>
    <col width="11.5" bestFit="1" customWidth="1" style="6" min="8" max="8"/>
    <col width="10.796875" customWidth="1" style="6" min="9" max="30"/>
    <col width="15.796875" customWidth="1" style="6" min="31" max="32"/>
    <col width="10.796875" customWidth="1" style="6" min="33" max="16384"/>
  </cols>
  <sheetData>
    <row r="1" ht="49.95" customHeight="1">
      <c r="B1" s="1" t="inlineStr">
        <is>
          <t>VORLAGE FÜR DIE PROJEKTRESSOURCENPLANUNG</t>
        </is>
      </c>
      <c r="C1" s="1" t="n"/>
      <c r="E1" s="1" t="n"/>
    </row>
    <row r="2" ht="25.05" customFormat="1" customHeight="1" s="19">
      <c r="H2" s="139" t="inlineStr">
        <is>
          <t xml:space="preserve">Eine Füllfarbe kann auf Zellen angewendet werden, um Start- und Enddaten anzugeben, wie unten dargestellt. </t>
        </is>
      </c>
    </row>
    <row r="3" ht="25.05" customFormat="1" customHeight="1" s="19">
      <c r="B3" s="33" t="inlineStr">
        <is>
          <t>PROJEKTÜBERSICHT</t>
        </is>
      </c>
      <c r="C3" s="23" t="n"/>
      <c r="D3" s="23" t="n"/>
      <c r="E3" s="23" t="n"/>
      <c r="F3" s="93" t="inlineStr">
        <is>
          <t>PHASENSTART</t>
        </is>
      </c>
      <c r="G3" s="32" t="inlineStr">
        <is>
          <t>PHASENENDE</t>
        </is>
      </c>
      <c r="H3" s="22">
        <f>TEXT($F$4,"MMM-YYYY")</f>
        <v/>
      </c>
      <c r="I3" s="22">
        <f>TEXT(EDATE($F$4,1),"MMM-yyyyy")</f>
        <v/>
      </c>
      <c r="J3" s="22">
        <f>TEXT(EDATE($F$4,2),"MMM-yyyyy")</f>
        <v/>
      </c>
      <c r="K3" s="22">
        <f>TEXT(EDATE($F$4,3),"MMM-yyyyy")</f>
        <v/>
      </c>
      <c r="L3" s="22">
        <f>TEXT(EDATE($F$4,4),"MMM-yyyyy")</f>
        <v/>
      </c>
      <c r="M3" s="22">
        <f>TEXT(EDATE($F$4,5),"MMM-yyyyy")</f>
        <v/>
      </c>
      <c r="N3" s="22">
        <f>TEXT(EDATE($F$4,6),"MMM-yyyyyy")</f>
        <v/>
      </c>
      <c r="O3" s="22">
        <f>TEXT(EDATE($F$4,7),"MMM-yyyyy")</f>
        <v/>
      </c>
      <c r="P3" s="22">
        <f>TEXT(EDATE($F$4,8),"MMM-yyyyy")</f>
        <v/>
      </c>
      <c r="Q3" s="22">
        <f>TEXT(EDATE($F$4,9),"MMM-yyyyy")</f>
        <v/>
      </c>
      <c r="R3" s="22">
        <f>TEXT(EDATE($F$4,10),"MMM-yyyyy")</f>
        <v/>
      </c>
      <c r="S3" s="22">
        <f>TEXT(EDATE($F$4,11),"MMM-yyyyy")</f>
        <v/>
      </c>
      <c r="T3" s="22">
        <f>TEXT(EDATE($F$4,12),"MMM-yyyyy")</f>
        <v/>
      </c>
      <c r="U3" s="22">
        <f>TEXT(EDATE($F$4,13),"MMM-yyyyy")</f>
        <v/>
      </c>
      <c r="V3" s="22">
        <f>TEXT(EDATE($F$4,14),"MMM-yyyyy")</f>
        <v/>
      </c>
      <c r="W3" s="22">
        <f>TEXT(EDATE($F$4,15),"MMM-yyyyy")</f>
        <v/>
      </c>
      <c r="X3" s="22">
        <f>TEXT(EDATE($F$4,16),"MMM-yyyyy")</f>
        <v/>
      </c>
      <c r="Y3" s="22">
        <f>TEXT(EDATE($F$4,17),"MMM-yyyyy")</f>
        <v/>
      </c>
      <c r="Z3" s="22">
        <f>TEXT(EDATE($F$4,18),"MMM-yyyyy")</f>
        <v/>
      </c>
      <c r="AA3" s="22">
        <f>TEXT(EDATE($F$4,19),"MMM-yyyyy")</f>
        <v/>
      </c>
      <c r="AB3" s="22">
        <f>TEXT(EDATE($F$4,20),"MMM-yyyyy")</f>
        <v/>
      </c>
      <c r="AC3" s="22">
        <f>TEXT(EDATE($F$4,21),"MMM-yyyyy")</f>
        <v/>
      </c>
      <c r="AD3" s="22">
        <f>TEXT(EDATE($F$4,22),"MMM-yyyyy")</f>
        <v/>
      </c>
      <c r="AE3" s="9" t="n"/>
      <c r="AF3" s="9" t="n"/>
      <c r="AG3" s="9" t="n"/>
      <c r="AH3" s="9" t="n"/>
      <c r="AI3" s="9" t="n"/>
      <c r="AJ3" s="9" t="n"/>
      <c r="AK3" s="9" t="n"/>
      <c r="AL3" s="9" t="n"/>
      <c r="AM3" s="9" t="n"/>
      <c r="AN3" s="9" t="n"/>
      <c r="AO3" s="9" t="n"/>
    </row>
    <row r="4" ht="25.05" customFormat="1" customHeight="1" s="12">
      <c r="B4" s="26" t="inlineStr">
        <is>
          <t>PROJEKTPHASEN</t>
        </is>
      </c>
      <c r="C4" s="27" t="n"/>
      <c r="D4" s="27" t="n"/>
      <c r="E4" s="27" t="n"/>
      <c r="F4" s="150" t="n"/>
      <c r="G4" s="151" t="n"/>
      <c r="H4" s="34" t="n"/>
      <c r="I4" s="34" t="n"/>
      <c r="J4" s="34" t="n"/>
      <c r="K4" s="34" t="n"/>
      <c r="L4" s="34" t="n"/>
      <c r="M4" s="34" t="n"/>
      <c r="N4" s="34" t="n"/>
      <c r="O4" s="34" t="n"/>
      <c r="P4" s="34" t="n"/>
      <c r="Q4" s="34" t="n"/>
      <c r="R4" s="34" t="n"/>
      <c r="S4" s="34" t="n"/>
      <c r="T4" s="34" t="n"/>
      <c r="U4" s="34" t="n"/>
      <c r="V4" s="34" t="n"/>
      <c r="W4" s="34" t="n"/>
      <c r="X4" s="34" t="n"/>
      <c r="Y4" s="34" t="n"/>
      <c r="Z4" s="34" t="n"/>
      <c r="AA4" s="34" t="n"/>
      <c r="AB4" s="34" t="n"/>
      <c r="AC4" s="34" t="n"/>
      <c r="AD4" s="34" t="n"/>
      <c r="AE4" s="11" t="n"/>
      <c r="AF4" s="11" t="n"/>
      <c r="AG4" s="11" t="n"/>
      <c r="AH4" s="11" t="n"/>
      <c r="AI4" s="11" t="n"/>
      <c r="AJ4" s="11" t="n"/>
      <c r="AK4" s="11" t="n"/>
      <c r="AL4" s="11" t="n"/>
      <c r="AM4" s="11" t="n"/>
      <c r="AN4" s="11" t="n"/>
      <c r="AO4" s="11" t="n"/>
    </row>
    <row r="5" ht="25.05" customFormat="1" customHeight="1" s="12">
      <c r="B5" s="30" t="inlineStr">
        <is>
          <t>PHASE 1</t>
        </is>
      </c>
      <c r="C5" s="31" t="n"/>
      <c r="D5" s="31" t="n"/>
      <c r="E5" s="31" t="n"/>
      <c r="F5" s="150" t="n"/>
      <c r="G5" s="151" t="n"/>
      <c r="H5" s="34" t="n"/>
      <c r="I5" s="34" t="n"/>
      <c r="J5" s="34" t="n"/>
      <c r="K5" s="34" t="n"/>
      <c r="L5" s="34" t="n"/>
      <c r="M5" s="34"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05" customFormat="1" customHeight="1" s="12">
      <c r="B6" s="28" t="inlineStr">
        <is>
          <t>PHASE 2</t>
        </is>
      </c>
      <c r="C6" s="29" t="n"/>
      <c r="D6" s="29" t="n"/>
      <c r="E6" s="29" t="n"/>
      <c r="F6" s="150" t="n"/>
      <c r="G6" s="151" t="n"/>
      <c r="H6" s="34" t="n"/>
      <c r="I6" s="34" t="n"/>
      <c r="J6" s="34" t="n"/>
      <c r="K6" s="34" t="n"/>
      <c r="L6" s="34" t="n"/>
      <c r="M6" s="34" t="n"/>
      <c r="N6" s="34" t="n"/>
      <c r="O6" s="34" t="n"/>
      <c r="P6" s="34" t="n"/>
      <c r="Q6" s="34" t="n"/>
      <c r="R6" s="34" t="n"/>
      <c r="S6" s="34" t="n"/>
      <c r="T6" s="34"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05" customFormat="1" customHeight="1" s="12">
      <c r="B7" s="30" t="inlineStr">
        <is>
          <t>PHASE 3</t>
        </is>
      </c>
      <c r="C7" s="31" t="n"/>
      <c r="D7" s="31" t="n"/>
      <c r="E7" s="31" t="n"/>
      <c r="F7" s="150" t="n"/>
      <c r="G7" s="151" t="n"/>
      <c r="H7" s="34" t="n"/>
      <c r="I7" s="34" t="n"/>
      <c r="J7" s="34" t="n"/>
      <c r="K7" s="34" t="n"/>
      <c r="L7" s="34" t="n"/>
      <c r="M7" s="34" t="n"/>
      <c r="N7" s="34" t="n"/>
      <c r="O7" s="34" t="n"/>
      <c r="P7" s="34" t="n"/>
      <c r="Q7" s="34" t="n"/>
      <c r="R7" s="34" t="n"/>
      <c r="S7" s="34" t="n"/>
      <c r="T7" s="34"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05" customFormat="1" customHeight="1" s="12">
      <c r="B8" s="28" t="inlineStr">
        <is>
          <t>PHASE 4</t>
        </is>
      </c>
      <c r="C8" s="29" t="n"/>
      <c r="D8" s="29" t="n"/>
      <c r="E8" s="29" t="n"/>
      <c r="F8" s="150" t="n"/>
      <c r="G8" s="151" t="n"/>
      <c r="H8" s="34" t="n"/>
      <c r="I8" s="34" t="n"/>
      <c r="J8" s="34" t="n"/>
      <c r="K8" s="34" t="n"/>
      <c r="L8" s="34" t="n"/>
      <c r="M8" s="34" t="n"/>
      <c r="N8" s="34" t="n"/>
      <c r="O8" s="34" t="n"/>
      <c r="P8" s="34" t="n"/>
      <c r="Q8" s="34" t="n"/>
      <c r="R8" s="34" t="n"/>
      <c r="S8" s="34" t="n"/>
      <c r="T8" s="34" t="n"/>
      <c r="U8" s="34" t="n"/>
      <c r="V8" s="34" t="n"/>
      <c r="W8" s="34" t="n"/>
      <c r="X8" s="34" t="n"/>
      <c r="Y8" s="34" t="n"/>
      <c r="Z8" s="34" t="n"/>
      <c r="AA8" s="34" t="n"/>
      <c r="AB8" s="34" t="n"/>
      <c r="AC8" s="34" t="n"/>
      <c r="AD8" s="34" t="n"/>
      <c r="AE8" s="11" t="n"/>
      <c r="AF8" s="11" t="n"/>
      <c r="AG8" s="11" t="n"/>
      <c r="AH8" s="13" t="n"/>
      <c r="AI8" s="13" t="n"/>
      <c r="AJ8" s="11" t="n"/>
      <c r="AK8" s="11" t="n"/>
      <c r="AL8" s="11" t="n"/>
      <c r="AM8" s="11" t="n"/>
      <c r="AN8" s="11" t="n"/>
      <c r="AO8" s="11" t="n"/>
    </row>
    <row r="9" ht="25.05" customFormat="1" customHeight="1" s="12">
      <c r="B9" s="30" t="inlineStr">
        <is>
          <t>PHASE 5</t>
        </is>
      </c>
      <c r="C9" s="31" t="n"/>
      <c r="D9" s="31" t="n"/>
      <c r="E9" s="31" t="n"/>
      <c r="F9" s="150" t="n"/>
      <c r="G9" s="151" t="n"/>
      <c r="H9" s="34" t="n"/>
      <c r="I9" s="34" t="n"/>
      <c r="J9" s="34" t="n"/>
      <c r="K9" s="34" t="n"/>
      <c r="L9" s="34" t="n"/>
      <c r="M9" s="34" t="n"/>
      <c r="N9" s="34" t="n"/>
      <c r="O9" s="34" t="n"/>
      <c r="P9" s="34" t="n"/>
      <c r="Q9" s="34" t="n"/>
      <c r="R9" s="34" t="n"/>
      <c r="S9" s="34" t="n"/>
      <c r="T9" s="34" t="n"/>
      <c r="U9" s="34" t="n"/>
      <c r="V9" s="34" t="n"/>
      <c r="W9" s="34" t="n"/>
      <c r="X9" s="34" t="n"/>
      <c r="Y9" s="34" t="n"/>
      <c r="Z9" s="34" t="n"/>
      <c r="AA9" s="34" t="n"/>
      <c r="AB9" s="34" t="n"/>
      <c r="AC9" s="34" t="n"/>
      <c r="AD9" s="34" t="n"/>
      <c r="AE9" s="11" t="n"/>
      <c r="AF9" s="11" t="n"/>
      <c r="AG9" s="11" t="n"/>
      <c r="AH9" s="14" t="n"/>
      <c r="AI9" s="14" t="n"/>
      <c r="AJ9" s="11" t="n"/>
      <c r="AK9" s="11" t="n"/>
      <c r="AL9" s="11" t="n"/>
      <c r="AM9" s="11" t="n"/>
      <c r="AN9" s="11" t="n"/>
      <c r="AO9" s="11" t="n"/>
    </row>
    <row r="10" ht="25.05" customFormat="1" customHeight="1" s="12">
      <c r="B10" s="28" t="inlineStr">
        <is>
          <t>PHASE 6</t>
        </is>
      </c>
      <c r="C10" s="29" t="n"/>
      <c r="D10" s="29" t="n"/>
      <c r="E10" s="29" t="n"/>
      <c r="F10" s="150" t="n"/>
      <c r="G10" s="151" t="n"/>
      <c r="H10" s="34" t="n"/>
      <c r="I10" s="34" t="n"/>
      <c r="J10" s="34" t="n"/>
      <c r="K10" s="34" t="n"/>
      <c r="L10" s="34" t="n"/>
      <c r="M10" s="34" t="n"/>
      <c r="N10" s="34" t="n"/>
      <c r="O10" s="34" t="n"/>
      <c r="P10" s="34" t="n"/>
      <c r="Q10" s="34" t="n"/>
      <c r="R10" s="34" t="n"/>
      <c r="S10" s="34" t="n"/>
      <c r="T10" s="34" t="n"/>
      <c r="U10" s="34" t="n"/>
      <c r="V10" s="34" t="n"/>
      <c r="W10" s="34" t="n"/>
      <c r="X10" s="34" t="n"/>
      <c r="Y10" s="34" t="n"/>
      <c r="Z10" s="34" t="n"/>
      <c r="AA10" s="34" t="n"/>
      <c r="AB10" s="34" t="n"/>
      <c r="AC10" s="34" t="n"/>
      <c r="AD10" s="34" t="n"/>
      <c r="AE10" s="11" t="n"/>
      <c r="AF10" s="11" t="n"/>
      <c r="AG10" s="11" t="n"/>
      <c r="AH10" s="11" t="n"/>
      <c r="AI10" s="11" t="n"/>
      <c r="AJ10" s="11" t="n"/>
      <c r="AK10" s="11" t="n"/>
      <c r="AL10" s="11" t="n"/>
      <c r="AM10" s="11" t="n"/>
      <c r="AN10" s="11" t="n"/>
      <c r="AO10" s="11" t="n"/>
    </row>
    <row r="11" ht="25.05" customFormat="1" customHeight="1" s="19">
      <c r="B11" s="28" t="inlineStr">
        <is>
          <t>PHASE 7</t>
        </is>
      </c>
      <c r="C11" s="29" t="n"/>
      <c r="D11" s="29" t="n"/>
      <c r="E11" s="29" t="n"/>
      <c r="F11" s="156" t="n"/>
      <c r="G11" s="157" t="n"/>
      <c r="H11" s="40" t="n"/>
      <c r="I11" s="40" t="n"/>
      <c r="J11" s="40" t="n"/>
      <c r="K11" s="40" t="n"/>
      <c r="L11" s="40" t="n"/>
      <c r="M11" s="40" t="n"/>
      <c r="N11" s="40" t="n"/>
      <c r="O11" s="40" t="n"/>
      <c r="P11" s="40" t="n"/>
      <c r="Q11" s="40" t="n"/>
      <c r="R11" s="40" t="n"/>
      <c r="S11" s="40" t="n"/>
      <c r="T11" s="40" t="n"/>
      <c r="U11" s="40" t="n"/>
      <c r="V11" s="40" t="n"/>
      <c r="W11" s="40" t="n"/>
      <c r="X11" s="39" t="n"/>
      <c r="Y11" s="39" t="n"/>
      <c r="Z11" s="39" t="n"/>
      <c r="AA11" s="39" t="n"/>
      <c r="AB11" s="39" t="n"/>
      <c r="AC11" s="39" t="n"/>
      <c r="AD11" s="39" t="n"/>
      <c r="AE11" s="9" t="n"/>
      <c r="AF11" s="9" t="n"/>
      <c r="AG11" s="9" t="n"/>
      <c r="AH11" s="9" t="n"/>
      <c r="AI11" s="9" t="n"/>
      <c r="AJ11" s="9" t="n"/>
      <c r="AK11" s="9" t="n"/>
      <c r="AL11" s="9" t="n"/>
      <c r="AM11" s="9" t="n"/>
      <c r="AN11" s="9" t="n"/>
      <c r="AO11" s="9" t="n"/>
    </row>
    <row r="12" ht="25.05" customFormat="1" customHeight="1" s="19">
      <c r="H12" s="139" t="inlineStr">
        <is>
          <t xml:space="preserve">Die Anzahl der Nettoarbeitstage wurde für jeden Monat berechnet und ist unter dem dargestellten Monat und Jahr aufgeführt. Geben Sie die projizierte Anzahl von Werktagen in die entsprechenden Zellen für jede Rolle ein. </t>
        </is>
      </c>
      <c r="AF12" s="140" t="inlineStr">
        <is>
          <t>Nimmt 8 Stunden pro Tag für eine 40-Stunden-Arbeitswoche an.</t>
        </is>
      </c>
    </row>
    <row r="13" ht="25.05" customFormat="1" customHeight="1" s="8">
      <c r="B13" s="33" t="inlineStr">
        <is>
          <t>RESSOURCENANFORDERUNGEN</t>
        </is>
      </c>
      <c r="C13" s="23" t="n"/>
      <c r="D13" s="23" t="n"/>
      <c r="E13" s="23" t="n"/>
      <c r="F13" s="23" t="n"/>
      <c r="G13" s="23" t="n"/>
      <c r="H13" s="23" t="n"/>
      <c r="I13" s="23" t="n"/>
      <c r="J13" s="23" t="n"/>
      <c r="K13" s="23" t="n"/>
      <c r="L13" s="23" t="n"/>
      <c r="M13" s="23" t="n"/>
      <c r="N13" s="23" t="n"/>
      <c r="O13" s="23" t="n"/>
      <c r="P13" s="23" t="n"/>
      <c r="Q13" s="23" t="n"/>
      <c r="R13" s="23" t="n"/>
      <c r="S13" s="50" t="n"/>
      <c r="T13" s="50" t="n"/>
      <c r="U13" s="50" t="n"/>
      <c r="V13" s="50" t="n"/>
      <c r="W13" s="50" t="n"/>
      <c r="X13" s="50" t="n"/>
      <c r="Y13" s="50" t="n"/>
      <c r="Z13" s="50" t="n"/>
      <c r="AA13" s="50" t="n"/>
      <c r="AB13" s="50" t="n"/>
      <c r="AC13" s="50" t="n"/>
      <c r="AD13" s="50" t="n"/>
      <c r="AE13" s="50" t="n"/>
      <c r="AF13" s="51" t="n"/>
      <c r="AG13" s="15" t="n"/>
      <c r="AH13" s="15" t="n"/>
      <c r="AI13" s="15" t="n"/>
      <c r="AJ13" s="15" t="n"/>
      <c r="AK13" s="15" t="n"/>
      <c r="AL13" s="15" t="n"/>
      <c r="AM13" s="15" t="n"/>
      <c r="AN13" s="15" t="n"/>
      <c r="AO13" s="15" t="n"/>
    </row>
    <row r="14" ht="19.05" customFormat="1" customHeight="1" s="4">
      <c r="B14" s="42" t="n"/>
      <c r="C14" s="42" t="n"/>
      <c r="D14" s="44" t="n"/>
      <c r="E14" s="44" t="n"/>
      <c r="F14" s="100" t="inlineStr">
        <is>
          <t>Angeforderte</t>
        </is>
      </c>
      <c r="G14" s="95" t="inlineStr">
        <is>
          <t>Projiziert</t>
        </is>
      </c>
      <c r="H14" s="48">
        <f>TEXT($F$4,"MMM-YYYY")</f>
        <v/>
      </c>
      <c r="I14" s="48">
        <f>TEXT(EDATE($F$4,1),"MMM-yyyyy")</f>
        <v/>
      </c>
      <c r="J14" s="46">
        <f>TEXT(EDATE($F$4,2),"MMM-yyyyy")</f>
        <v/>
      </c>
      <c r="K14" s="46">
        <f>TEXT(EDATE($F$4,3),"MMM-yyyyy")</f>
        <v/>
      </c>
      <c r="L14" s="46">
        <f>TEXT(EDATE($F$4,4),"MMM-yyyyy")</f>
        <v/>
      </c>
      <c r="M14" s="46">
        <f>TEXT(EDATE($F$4,5),"MMM-yyyyy")</f>
        <v/>
      </c>
      <c r="N14" s="46">
        <f>TEXT(EDATE($F$4,6),"MMM-yyyyyy")</f>
        <v/>
      </c>
      <c r="O14" s="46">
        <f>TEXT(EDATE($F$4,7),"MMM-yyyyy")</f>
        <v/>
      </c>
      <c r="P14" s="46">
        <f>TEXT(EDATE($F$4,8),"MMM-yyyyy")</f>
        <v/>
      </c>
      <c r="Q14" s="46">
        <f>TEXT(EDATE($F$4,9),"MMM-yyyyy")</f>
        <v/>
      </c>
      <c r="R14" s="46">
        <f>TEXT(EDATE($F$4,10),"MMM-yyyyy")</f>
        <v/>
      </c>
      <c r="S14" s="46">
        <f>TEXT(EDATE($F$4,11),"MMM-yyyyy")</f>
        <v/>
      </c>
      <c r="T14" s="46">
        <f>TEXT(EDATE($F$4,12),"MMM-yyyyy")</f>
        <v/>
      </c>
      <c r="U14" s="46">
        <f>TEXT(EDATE($F$4,13),"MMM-yyyyy")</f>
        <v/>
      </c>
      <c r="V14" s="46">
        <f>TEXT(EDATE($F$4,14),"MMM-yyyyy")</f>
        <v/>
      </c>
      <c r="W14" s="46">
        <f>TEXT(EDATE($F$4,15),"MMM-yyyyy")</f>
        <v/>
      </c>
      <c r="X14" s="46">
        <f>TEXT(EDATE($F$4,16),"MMM-yyyyy")</f>
        <v/>
      </c>
      <c r="Y14" s="46">
        <f>TEXT(EDATE($F$4,17),"MMM-yyyyy")</f>
        <v/>
      </c>
      <c r="Z14" s="46">
        <f>TEXT(EDATE($F$4,18),"MMM-yyyyy")</f>
        <v/>
      </c>
      <c r="AA14" s="46">
        <f>TEXT(EDATE($F$4,19),"MMM-yyyyy")</f>
        <v/>
      </c>
      <c r="AB14" s="46">
        <f>TEXT(EDATE($F$4,20),"MMM-yyyyy")</f>
        <v/>
      </c>
      <c r="AC14" s="46">
        <f>TEXT(EDATE($F$4,21),"MMM-yyyyy")</f>
        <v/>
      </c>
      <c r="AD14" s="64">
        <f>TEXT(EDATE($F$4,22),"MMM-yyyyy")</f>
        <v/>
      </c>
      <c r="AE14" s="68" t="inlineStr">
        <is>
          <t>Summe</t>
        </is>
      </c>
      <c r="AF14" s="66" t="inlineStr">
        <is>
          <t>GESAMTKOSTEN</t>
        </is>
      </c>
      <c r="AG14" s="5" t="n"/>
      <c r="AH14" s="5" t="n"/>
      <c r="AI14" s="5" t="n"/>
      <c r="AJ14" s="5" t="n"/>
      <c r="AK14" s="5" t="n"/>
      <c r="AL14" s="5" t="n"/>
      <c r="AM14" s="5" t="n"/>
      <c r="AN14" s="5" t="n"/>
      <c r="AO14" s="5" t="n"/>
    </row>
    <row r="15" ht="25.05" customFormat="1" customHeight="1" s="8">
      <c r="B15" s="43" t="inlineStr">
        <is>
          <t>ORGANISATORISCHER BEREICH</t>
        </is>
      </c>
      <c r="C15" s="43" t="inlineStr">
        <is>
          <t>Rolle</t>
        </is>
      </c>
      <c r="D15" s="45" t="inlineStr">
        <is>
          <t>Qty</t>
        </is>
      </c>
      <c r="E15" s="45" t="inlineStr">
        <is>
          <t>LOHNSATZ</t>
        </is>
      </c>
      <c r="F15" s="101" t="inlineStr">
        <is>
          <t>STARTDATUM</t>
        </is>
      </c>
      <c r="G15" s="96" t="inlineStr">
        <is>
          <t>ENDDATUM</t>
        </is>
      </c>
      <c r="H15" s="49">
        <f>NETWORKDAYS($F$4,EOMONTH($F$4,0),)</f>
        <v/>
      </c>
      <c r="I15" s="49">
        <f>NETWORKDAYS(EDATE($F$4,1),EOMONTH(EDATE($F$4,1),0),)</f>
        <v/>
      </c>
      <c r="J15" s="47">
        <f>NETWORKDAYS(EDATE($F$4,2),EOMONTH(EDATE($F$4,2),0),)</f>
        <v/>
      </c>
      <c r="K15" s="47">
        <f>NETWORKDAYS(EDATE($F$4,3),EOMONTH(EDATE($F$4,3),0),)</f>
        <v/>
      </c>
      <c r="L15" s="47">
        <f>NETWORKDAYS(EDATE($F$4,4),EOMONTH(EDATE($F$4,4),0),)</f>
        <v/>
      </c>
      <c r="M15" s="47">
        <f>NETWORKDAYS(EDATE($F$4,5),EOMONTH(EDATE($F$4,5),0),)</f>
        <v/>
      </c>
      <c r="N15" s="47">
        <f>NETWORKDAYS(EDATE($F$4,6),EOMONTH(EDATE($F$4,6),0),)</f>
        <v/>
      </c>
      <c r="O15" s="47">
        <f>NETWORKDAYS(EDATE($F$4,7),EOMONTH(EDATE($F$4,7),0),)</f>
        <v/>
      </c>
      <c r="P15" s="47">
        <f>NETWORKDAYS(EDATE($F$4,8),EOMONTH(EDATE($F$4,8),0),)</f>
        <v/>
      </c>
      <c r="Q15" s="47">
        <f>NETWORKDAYS(EDATE($F$4,9),EOMONTH(EDATE($F$4,9),0),)</f>
        <v/>
      </c>
      <c r="R15" s="47">
        <f>NETWORKDAYS(EDATE($F$4,10),EOMONTH(EDATE($F$4,10),0),)</f>
        <v/>
      </c>
      <c r="S15" s="47">
        <f>NETWORKDAYS(EDATE($F$4,11),EOMONTH(EDATE($F$4,11),0),)</f>
        <v/>
      </c>
      <c r="T15" s="47">
        <f>NETWORKDAYS(EDATE($F$4,12),EOMONTH(EDATE($F$4,12),0),)</f>
        <v/>
      </c>
      <c r="U15" s="47">
        <f>NETWORKDAYS(EDATE($F$4,13),EOMONTH(EDATE($F$4,13),0),)</f>
        <v/>
      </c>
      <c r="V15" s="47">
        <f>NETWORKDAYS(EDATE($F$4,14),EOMONTH(EDATE($F$4,14),0),)</f>
        <v/>
      </c>
      <c r="W15" s="47">
        <f>NETWORKDAYS(EDATE($F$4,15),EOMONTH(EDATE($F$4,15),0),)</f>
        <v/>
      </c>
      <c r="X15" s="47">
        <f>NETWORKDAYS(EDATE($F$4,16),EOMONTH(EDATE($F$4,16),0),)</f>
        <v/>
      </c>
      <c r="Y15" s="47">
        <f>NETWORKDAYS(EDATE($F$4,17),EOMONTH(EDATE($F$4,17),0),)</f>
        <v/>
      </c>
      <c r="Z15" s="47">
        <f>NETWORKDAYS(EDATE($F$4,18),EOMONTH(EDATE($F$4,18),0),)</f>
        <v/>
      </c>
      <c r="AA15" s="47">
        <f>NETWORKDAYS(EDATE($F$4,19),EOMONTH(EDATE($F$4,19),0),)</f>
        <v/>
      </c>
      <c r="AB15" s="47">
        <f>NETWORKDAYS(EDATE($F$4,20),EOMONTH(EDATE($F$4,20),0),)</f>
        <v/>
      </c>
      <c r="AC15" s="47">
        <f>NETWORKDAYS(EDATE($F$4,21),EOMONTH(EDATE($F$4,21),0),)</f>
        <v/>
      </c>
      <c r="AD15" s="65">
        <f>NETWORKDAYS(EDATE($F$4,22),EOMONTH(EDATE($F$4,22),0),)</f>
        <v/>
      </c>
      <c r="AE15" s="69" t="inlineStr">
        <is>
          <t>Stunden</t>
        </is>
      </c>
      <c r="AF15" s="67" t="inlineStr">
        <is>
          <t>Zugeordnet</t>
        </is>
      </c>
      <c r="AG15" s="16" t="n"/>
      <c r="AH15" s="16" t="n"/>
      <c r="AI15" s="16" t="n"/>
      <c r="AJ15" s="16" t="n"/>
      <c r="AK15" s="16" t="n"/>
      <c r="AL15" s="16" t="n"/>
      <c r="AM15" s="16" t="n"/>
      <c r="AN15" s="16" t="n"/>
      <c r="AO15" s="16" t="n"/>
    </row>
    <row r="16" ht="25.05" customFormat="1" customHeight="1" s="12">
      <c r="B16" s="71" t="n"/>
      <c r="C16" s="71" t="n"/>
      <c r="D16" s="72" t="n"/>
      <c r="E16" s="158" t="n"/>
      <c r="F16" s="159" t="n"/>
      <c r="G16" s="160" t="n"/>
      <c r="H16" s="84" t="n"/>
      <c r="I16" s="84" t="n"/>
      <c r="J16" s="84" t="n"/>
      <c r="K16" s="84" t="n"/>
      <c r="L16" s="84" t="n"/>
      <c r="M16" s="84" t="n"/>
      <c r="N16" s="84" t="n"/>
      <c r="O16" s="84" t="n"/>
      <c r="P16" s="84" t="n"/>
      <c r="Q16" s="84" t="n"/>
      <c r="R16" s="84" t="n"/>
      <c r="S16" s="84" t="n"/>
      <c r="T16" s="84" t="n"/>
      <c r="U16" s="84" t="n"/>
      <c r="V16" s="84" t="n"/>
      <c r="W16" s="84" t="n"/>
      <c r="X16" s="84" t="n"/>
      <c r="Y16" s="84" t="n"/>
      <c r="Z16" s="84" t="n"/>
      <c r="AA16" s="84" t="n"/>
      <c r="AB16" s="84" t="n"/>
      <c r="AC16" s="84" t="n"/>
      <c r="AD16" s="85" t="n"/>
      <c r="AE16" s="90">
        <f>SUM(H16:AD16)*8</f>
        <v/>
      </c>
      <c r="AF16" s="161">
        <f>AE16*E16*D16</f>
        <v/>
      </c>
      <c r="AG16" s="17" t="n"/>
      <c r="AH16" s="17" t="n"/>
      <c r="AI16" s="17" t="n"/>
      <c r="AJ16" s="17" t="n"/>
      <c r="AK16" s="17" t="n"/>
      <c r="AL16" s="17" t="n"/>
      <c r="AM16" s="17" t="n"/>
      <c r="AN16" s="17" t="n"/>
      <c r="AO16" s="17" t="n"/>
    </row>
    <row r="17" ht="25.05" customFormat="1" customHeight="1" s="12">
      <c r="B17" s="74" t="n"/>
      <c r="C17" s="74" t="n"/>
      <c r="D17" s="75" t="n"/>
      <c r="E17" s="162" t="n"/>
      <c r="F17" s="163" t="n"/>
      <c r="G17" s="164" t="n"/>
      <c r="H17" s="86" t="n"/>
      <c r="I17" s="86" t="n"/>
      <c r="J17" s="86" t="n"/>
      <c r="K17" s="86" t="n"/>
      <c r="L17" s="86" t="n"/>
      <c r="M17" s="86" t="n"/>
      <c r="N17" s="86" t="n"/>
      <c r="O17" s="86" t="n"/>
      <c r="P17" s="86" t="n"/>
      <c r="Q17" s="86" t="n"/>
      <c r="R17" s="86" t="n"/>
      <c r="S17" s="86" t="n"/>
      <c r="T17" s="86" t="n"/>
      <c r="U17" s="86" t="n"/>
      <c r="V17" s="86" t="n"/>
      <c r="W17" s="86" t="n"/>
      <c r="X17" s="86" t="n"/>
      <c r="Y17" s="86" t="n"/>
      <c r="Z17" s="86" t="n"/>
      <c r="AA17" s="86" t="n"/>
      <c r="AB17" s="86" t="n"/>
      <c r="AC17" s="86" t="n"/>
      <c r="AD17" s="87" t="n"/>
      <c r="AE17" s="90">
        <f>SUM(H17:AD17)*8</f>
        <v/>
      </c>
      <c r="AF17" s="161">
        <f>AE17*E17*D17</f>
        <v/>
      </c>
      <c r="AG17" s="165" t="n"/>
      <c r="AH17" s="17" t="n"/>
      <c r="AI17" s="17" t="n"/>
      <c r="AJ17" s="17" t="n"/>
      <c r="AK17" s="17" t="n"/>
      <c r="AL17" s="17" t="n"/>
      <c r="AM17" s="17" t="n"/>
      <c r="AN17" s="17" t="n"/>
      <c r="AO17" s="17" t="n"/>
    </row>
    <row r="18" ht="25.05" customFormat="1" customHeight="1" s="12">
      <c r="B18" s="74" t="n"/>
      <c r="C18" s="74" t="n"/>
      <c r="D18" s="75" t="n"/>
      <c r="E18" s="162" t="n"/>
      <c r="F18" s="163" t="n"/>
      <c r="G18" s="164" t="n"/>
      <c r="H18" s="86" t="n"/>
      <c r="I18" s="86" t="n"/>
      <c r="J18" s="86" t="n"/>
      <c r="K18" s="86" t="n"/>
      <c r="L18" s="86" t="n"/>
      <c r="M18" s="86" t="n"/>
      <c r="N18" s="86" t="n"/>
      <c r="O18" s="86" t="n"/>
      <c r="P18" s="86" t="n"/>
      <c r="Q18" s="86" t="n"/>
      <c r="R18" s="86" t="n"/>
      <c r="S18" s="86" t="n"/>
      <c r="T18" s="86" t="n"/>
      <c r="U18" s="86" t="n"/>
      <c r="V18" s="86" t="n"/>
      <c r="W18" s="86" t="n"/>
      <c r="X18" s="86" t="n"/>
      <c r="Y18" s="86" t="n"/>
      <c r="Z18" s="86" t="n"/>
      <c r="AA18" s="86" t="n"/>
      <c r="AB18" s="86" t="n"/>
      <c r="AC18" s="86" t="n"/>
      <c r="AD18" s="87" t="n"/>
      <c r="AE18" s="90">
        <f>SUM(H18:AD18)*8</f>
        <v/>
      </c>
      <c r="AF18" s="161">
        <f>AE18*E18*D18</f>
        <v/>
      </c>
      <c r="AG18" s="17" t="n"/>
      <c r="AH18" s="17" t="n"/>
      <c r="AI18" s="17" t="n"/>
      <c r="AJ18" s="17" t="n"/>
      <c r="AK18" s="17" t="n"/>
      <c r="AL18" s="17" t="n"/>
      <c r="AM18" s="17" t="n"/>
      <c r="AN18" s="17" t="n"/>
      <c r="AO18" s="17" t="n"/>
    </row>
    <row r="19" ht="25.05" customFormat="1" customHeight="1" s="12">
      <c r="B19" s="74" t="n"/>
      <c r="C19" s="74" t="n"/>
      <c r="D19" s="75" t="n"/>
      <c r="E19" s="162" t="n"/>
      <c r="F19" s="163" t="n"/>
      <c r="G19" s="164"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1">
        <f>AE19*E19*D19</f>
        <v/>
      </c>
      <c r="AG19" s="17" t="n"/>
      <c r="AH19" s="17" t="n"/>
      <c r="AI19" s="17" t="n"/>
      <c r="AJ19" s="17" t="n"/>
      <c r="AK19" s="17" t="n"/>
      <c r="AL19" s="17" t="n"/>
      <c r="AM19" s="17" t="n"/>
      <c r="AN19" s="17" t="n"/>
      <c r="AO19" s="17" t="n"/>
    </row>
    <row r="20" ht="25.05" customFormat="1" customHeight="1" s="12">
      <c r="B20" s="74" t="n"/>
      <c r="C20" s="74" t="n"/>
      <c r="D20" s="75" t="n"/>
      <c r="E20" s="162" t="n"/>
      <c r="F20" s="163" t="n"/>
      <c r="G20" s="164"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1">
        <f>AE20*E20*D20</f>
        <v/>
      </c>
      <c r="AG20" s="17" t="n"/>
      <c r="AH20" s="17" t="n"/>
      <c r="AI20" s="17" t="n"/>
      <c r="AJ20" s="17" t="n"/>
      <c r="AK20" s="17" t="n"/>
      <c r="AL20" s="17" t="n"/>
      <c r="AM20" s="17" t="n"/>
      <c r="AN20" s="17" t="n"/>
      <c r="AO20" s="17" t="n"/>
    </row>
    <row r="21" ht="25.05" customFormat="1" customHeight="1" s="12">
      <c r="B21" s="74" t="n"/>
      <c r="C21" s="74" t="n"/>
      <c r="D21" s="75" t="n"/>
      <c r="E21" s="162" t="n"/>
      <c r="F21" s="163" t="n"/>
      <c r="G21" s="164" t="n"/>
      <c r="H21" s="86" t="n"/>
      <c r="I21" s="86" t="n"/>
      <c r="J21" s="86" t="n"/>
      <c r="K21" s="86" t="n"/>
      <c r="L21" s="86" t="n"/>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1">
        <f>AE21*E21*D21</f>
        <v/>
      </c>
      <c r="AG21" s="17" t="n"/>
      <c r="AH21" s="17" t="n"/>
      <c r="AI21" s="17" t="n"/>
      <c r="AJ21" s="17" t="n"/>
      <c r="AK21" s="17" t="n"/>
      <c r="AL21" s="17" t="n"/>
      <c r="AM21" s="17" t="n"/>
      <c r="AN21" s="17" t="n"/>
      <c r="AO21" s="17" t="n"/>
    </row>
    <row r="22" ht="25.05" customFormat="1" customHeight="1" s="12">
      <c r="B22" s="74" t="n"/>
      <c r="C22" s="74" t="n"/>
      <c r="D22" s="75" t="n"/>
      <c r="E22" s="162" t="n"/>
      <c r="F22" s="163" t="n"/>
      <c r="G22" s="164" t="n"/>
      <c r="H22" s="86" t="n"/>
      <c r="I22" s="86" t="n"/>
      <c r="J22" s="86" t="n"/>
      <c r="K22" s="86" t="n"/>
      <c r="L22" s="86" t="n"/>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1">
        <f>AE22*E22*D22</f>
        <v/>
      </c>
      <c r="AG22" s="17" t="n"/>
      <c r="AH22" s="17" t="n"/>
      <c r="AI22" s="17" t="n"/>
      <c r="AJ22" s="17" t="n"/>
      <c r="AK22" s="17" t="n"/>
      <c r="AL22" s="17" t="n"/>
      <c r="AM22" s="17" t="n"/>
      <c r="AN22" s="17" t="n"/>
      <c r="AO22" s="17" t="n"/>
    </row>
    <row r="23" ht="25.05" customFormat="1" customHeight="1" s="12">
      <c r="B23" s="74" t="n"/>
      <c r="C23" s="74" t="n"/>
      <c r="D23" s="75" t="n"/>
      <c r="E23" s="162" t="n"/>
      <c r="F23" s="163" t="n"/>
      <c r="G23" s="164"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1">
        <f>AE23*E23*D23</f>
        <v/>
      </c>
      <c r="AG23" s="17" t="n"/>
      <c r="AH23" s="17" t="n"/>
      <c r="AI23" s="17" t="n"/>
      <c r="AJ23" s="17" t="n"/>
      <c r="AK23" s="17" t="n"/>
      <c r="AL23" s="17" t="n"/>
      <c r="AM23" s="17" t="n"/>
      <c r="AN23" s="17" t="n"/>
      <c r="AO23" s="17" t="n"/>
    </row>
    <row r="24" ht="25.05" customFormat="1" customHeight="1" s="12">
      <c r="B24" s="74" t="n"/>
      <c r="C24" s="74" t="n"/>
      <c r="D24" s="75" t="n"/>
      <c r="E24" s="162" t="n"/>
      <c r="F24" s="163" t="n"/>
      <c r="G24" s="164"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1">
        <f>AE24*E24*D24</f>
        <v/>
      </c>
      <c r="AG24" s="17" t="n"/>
      <c r="AH24" s="17" t="n"/>
      <c r="AI24" s="17" t="n"/>
      <c r="AJ24" s="17" t="n"/>
      <c r="AK24" s="17" t="n"/>
      <c r="AL24" s="17" t="n"/>
      <c r="AM24" s="17" t="n"/>
      <c r="AN24" s="17" t="n"/>
      <c r="AO24" s="17" t="n"/>
    </row>
    <row r="25" ht="25.05" customFormat="1" customHeight="1" s="12">
      <c r="B25" s="74" t="n"/>
      <c r="C25" s="74" t="n"/>
      <c r="D25" s="75" t="n"/>
      <c r="E25" s="162" t="n"/>
      <c r="F25" s="163" t="n"/>
      <c r="G25" s="164"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1">
        <f>AE25*E25*D25</f>
        <v/>
      </c>
      <c r="AG25" s="17" t="n"/>
      <c r="AH25" s="17" t="n"/>
      <c r="AI25" s="17" t="n"/>
      <c r="AJ25" s="17" t="n"/>
      <c r="AK25" s="17" t="n"/>
      <c r="AL25" s="17" t="n"/>
      <c r="AM25" s="17" t="n"/>
      <c r="AN25" s="17" t="n"/>
      <c r="AO25" s="17" t="n"/>
    </row>
    <row r="26" ht="25.05" customFormat="1" customHeight="1" s="12">
      <c r="B26" s="74" t="n"/>
      <c r="C26" s="74" t="n"/>
      <c r="D26" s="75" t="n"/>
      <c r="E26" s="162" t="n"/>
      <c r="F26" s="163" t="n"/>
      <c r="G26" s="164"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1">
        <f>AE26*E26*D26</f>
        <v/>
      </c>
      <c r="AG26" s="17" t="n"/>
      <c r="AH26" s="17" t="n"/>
      <c r="AI26" s="17" t="n"/>
      <c r="AJ26" s="17" t="n"/>
      <c r="AK26" s="17" t="n"/>
      <c r="AL26" s="17" t="n"/>
      <c r="AM26" s="17" t="n"/>
      <c r="AN26" s="17" t="n"/>
      <c r="AO26" s="17" t="n"/>
    </row>
    <row r="27" ht="25.05" customFormat="1" customHeight="1" s="12">
      <c r="B27" s="74" t="n"/>
      <c r="C27" s="74" t="n"/>
      <c r="D27" s="75" t="n"/>
      <c r="E27" s="162" t="n"/>
      <c r="F27" s="163" t="n"/>
      <c r="G27" s="164"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1">
        <f>AE27*E27*D27</f>
        <v/>
      </c>
      <c r="AG27" s="17" t="n"/>
      <c r="AH27" s="17" t="n"/>
      <c r="AI27" s="17" t="n"/>
      <c r="AJ27" s="17" t="n"/>
      <c r="AK27" s="17" t="n"/>
      <c r="AL27" s="17" t="n"/>
      <c r="AM27" s="17" t="n"/>
      <c r="AN27" s="17" t="n"/>
      <c r="AO27" s="17" t="n"/>
    </row>
    <row r="28" ht="25.05" customFormat="1" customHeight="1" s="12">
      <c r="B28" s="74" t="n"/>
      <c r="C28" s="74" t="n"/>
      <c r="D28" s="75" t="n"/>
      <c r="E28" s="162" t="n"/>
      <c r="F28" s="163" t="n"/>
      <c r="G28" s="164"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1">
        <f>AE28*E28*D28</f>
        <v/>
      </c>
      <c r="AG28" s="17" t="n"/>
      <c r="AH28" s="17" t="n"/>
      <c r="AI28" s="17" t="n"/>
      <c r="AJ28" s="17" t="n"/>
      <c r="AK28" s="17" t="n"/>
      <c r="AL28" s="17" t="n"/>
      <c r="AM28" s="17" t="n"/>
      <c r="AN28" s="17" t="n"/>
      <c r="AO28" s="17" t="n"/>
    </row>
    <row r="29" ht="25.05" customFormat="1" customHeight="1" s="12" thickBot="1">
      <c r="B29" s="77" t="n"/>
      <c r="C29" s="77" t="n"/>
      <c r="D29" s="78" t="n"/>
      <c r="E29" s="166" t="n"/>
      <c r="F29" s="167" t="n"/>
      <c r="G29" s="168" t="n"/>
      <c r="H29" s="88" t="n"/>
      <c r="I29" s="88" t="n"/>
      <c r="J29" s="88" t="n"/>
      <c r="K29" s="88" t="n"/>
      <c r="L29" s="88" t="n"/>
      <c r="M29" s="88" t="n"/>
      <c r="N29" s="88" t="n"/>
      <c r="O29" s="88" t="n"/>
      <c r="P29" s="88" t="n"/>
      <c r="Q29" s="88" t="n"/>
      <c r="R29" s="88" t="n"/>
      <c r="S29" s="88" t="n"/>
      <c r="T29" s="88" t="n"/>
      <c r="U29" s="88" t="n"/>
      <c r="V29" s="88" t="n"/>
      <c r="W29" s="88" t="n"/>
      <c r="X29" s="88" t="n"/>
      <c r="Y29" s="88" t="n"/>
      <c r="Z29" s="88" t="n"/>
      <c r="AA29" s="88" t="n"/>
      <c r="AB29" s="88" t="n"/>
      <c r="AC29" s="88" t="n"/>
      <c r="AD29" s="89" t="n"/>
      <c r="AE29" s="90">
        <f>SUM(H29:AD29)*8</f>
        <v/>
      </c>
      <c r="AF29" s="161">
        <f>AE29*E29*D29</f>
        <v/>
      </c>
      <c r="AG29" s="17" t="n"/>
      <c r="AH29" s="17" t="n"/>
      <c r="AI29" s="17" t="n"/>
      <c r="AJ29" s="17" t="n"/>
      <c r="AK29" s="17" t="n"/>
      <c r="AL29" s="17" t="n"/>
      <c r="AM29" s="17" t="n"/>
      <c r="AN29" s="17" t="n"/>
      <c r="AO29" s="17" t="n"/>
    </row>
    <row r="30" ht="30" customFormat="1" customHeight="1" s="19" thickBot="1" thickTop="1">
      <c r="B30" s="59" t="inlineStr">
        <is>
          <t xml:space="preserve"> </t>
        </is>
      </c>
      <c r="C30" s="60" t="n"/>
      <c r="D30" s="60" t="n"/>
      <c r="E30" s="169" t="n"/>
      <c r="F30" s="62" t="n"/>
      <c r="G30" s="63" t="inlineStr">
        <is>
          <t>Teilsumme</t>
        </is>
      </c>
      <c r="H30" s="80">
        <f>SUM(H16:H29)</f>
        <v/>
      </c>
      <c r="I30" s="81">
        <f>SUM(I16:I29)</f>
        <v/>
      </c>
      <c r="J30" s="81">
        <f>SUM(J16:J29)</f>
        <v/>
      </c>
      <c r="K30" s="81">
        <f>SUM(K16:K29)</f>
        <v/>
      </c>
      <c r="L30" s="81">
        <f>SUM(L16:L29)</f>
        <v/>
      </c>
      <c r="M30" s="81">
        <f>SUM(M16:M29)</f>
        <v/>
      </c>
      <c r="N30" s="81">
        <f>SUM(N16:N29)</f>
        <v/>
      </c>
      <c r="O30" s="81">
        <f>SUM(O16:O29)</f>
        <v/>
      </c>
      <c r="P30" s="81">
        <f>SUM(P16:P29)</f>
        <v/>
      </c>
      <c r="Q30" s="81">
        <f>SUM(Q16:Q29)</f>
        <v/>
      </c>
      <c r="R30" s="81">
        <f>SUM(R16:R29)</f>
        <v/>
      </c>
      <c r="S30" s="81">
        <f>SUM(S16:S29)</f>
        <v/>
      </c>
      <c r="T30" s="81">
        <f>SUM(T16:T29)</f>
        <v/>
      </c>
      <c r="U30" s="81">
        <f>SUM(U16:U29)</f>
        <v/>
      </c>
      <c r="V30" s="81">
        <f>SUM(V16:V29)</f>
        <v/>
      </c>
      <c r="W30" s="81">
        <f>SUM(W16:W29)</f>
        <v/>
      </c>
      <c r="X30" s="81">
        <f>SUM(X16:X29)</f>
        <v/>
      </c>
      <c r="Y30" s="81">
        <f>SUM(Y16:Y29)</f>
        <v/>
      </c>
      <c r="Z30" s="81">
        <f>SUM(Z16:Z29)</f>
        <v/>
      </c>
      <c r="AA30" s="81">
        <f>SUM(AA16:AA29)</f>
        <v/>
      </c>
      <c r="AB30" s="81">
        <f>SUM(AB16:AB29)</f>
        <v/>
      </c>
      <c r="AC30" s="81">
        <f>SUM(AC16:AC29)</f>
        <v/>
      </c>
      <c r="AD30" s="82">
        <f>SUM(AD16:AD29)</f>
        <v/>
      </c>
      <c r="AE30" s="113">
        <f>SUM(AE16:AE29)</f>
        <v/>
      </c>
      <c r="AF30" s="170">
        <f>SUM(AF16:AF29)</f>
        <v/>
      </c>
      <c r="AG30" s="19" t="n"/>
      <c r="AH30" s="19" t="n"/>
      <c r="AI30" s="19" t="n"/>
      <c r="AJ30" s="19" t="n"/>
      <c r="AK30" s="19" t="n"/>
      <c r="AL30" s="19" t="n"/>
      <c r="AM30" s="19" t="n"/>
      <c r="AN30" s="19" t="n"/>
      <c r="AO30" s="19" t="n"/>
    </row>
    <row r="31" ht="25.05" customFormat="1" customHeight="1" s="19">
      <c r="H31" s="139" t="inlineStr">
        <is>
          <t xml:space="preserve">Die Anzahl der Nettoarbeitstage wurde für jeden Monat berechnet und ist unter dem dargestellten Monat und Jahr aufgeführt. Geben Sie die projizierte Anzahl von Werktagen in die entsprechenden Zellen für jede Rolle ein. </t>
        </is>
      </c>
      <c r="AF31" s="140" t="inlineStr">
        <is>
          <t>Nimmt 8 Stunden pro Tag für eine 40-Stunden-Arbeitswoche an.</t>
        </is>
      </c>
    </row>
    <row r="32" ht="25.05" customFormat="1" customHeight="1" s="8">
      <c r="B32" s="33" t="inlineStr">
        <is>
          <t>INKREMENTELLE MITARBEITER / BERATER</t>
        </is>
      </c>
      <c r="C32" s="23" t="n"/>
      <c r="D32" s="23" t="n"/>
      <c r="E32" s="23" t="n"/>
      <c r="F32" s="23" t="n"/>
      <c r="G32" s="23" t="n"/>
      <c r="H32" s="23" t="n"/>
      <c r="I32" s="23" t="n"/>
      <c r="J32" s="23" t="n"/>
      <c r="K32" s="23" t="n"/>
      <c r="L32" s="23" t="n"/>
      <c r="M32" s="23" t="n"/>
      <c r="N32" s="23" t="n"/>
      <c r="O32" s="23" t="n"/>
      <c r="P32" s="23" t="n"/>
      <c r="Q32" s="23" t="n"/>
      <c r="R32" s="23" t="n"/>
      <c r="S32" s="50" t="n"/>
      <c r="T32" s="50" t="n"/>
      <c r="U32" s="50" t="n"/>
      <c r="V32" s="50" t="n"/>
      <c r="W32" s="50" t="n"/>
      <c r="X32" s="50" t="n"/>
      <c r="Y32" s="50" t="n"/>
      <c r="Z32" s="50" t="n"/>
      <c r="AA32" s="50" t="n"/>
      <c r="AB32" s="50" t="n"/>
      <c r="AC32" s="50" t="n"/>
      <c r="AD32" s="50" t="n"/>
      <c r="AE32" s="50" t="n"/>
      <c r="AF32" s="51" t="n"/>
      <c r="AG32" s="15" t="n"/>
      <c r="AH32" s="15" t="n"/>
      <c r="AI32" s="15" t="n"/>
      <c r="AJ32" s="15" t="n"/>
      <c r="AK32" s="15" t="n"/>
      <c r="AL32" s="15" t="n"/>
      <c r="AM32" s="15" t="n"/>
      <c r="AN32" s="15" t="n"/>
      <c r="AO32" s="15" t="n"/>
    </row>
    <row r="33" ht="19.05" customFormat="1" customHeight="1" s="4">
      <c r="B33" s="42" t="n"/>
      <c r="C33" s="42" t="n"/>
      <c r="D33" s="44" t="n"/>
      <c r="E33" s="44" t="n"/>
      <c r="F33" s="100" t="inlineStr">
        <is>
          <t>Angeforderte</t>
        </is>
      </c>
      <c r="G33" s="95" t="inlineStr">
        <is>
          <t>Projiziert</t>
        </is>
      </c>
      <c r="H33" s="48">
        <f>TEXT($F$4,"MMM-YYYY")</f>
        <v/>
      </c>
      <c r="I33" s="48">
        <f>TEXT(EDATE($F$4,1),"MMM-yyyyy")</f>
        <v/>
      </c>
      <c r="J33" s="46">
        <f>TEXT(EDATE($F$4,2),"MMM-yyyyy")</f>
        <v/>
      </c>
      <c r="K33" s="46">
        <f>TEXT(EDATE($F$4,3),"MMM-yyyyy")</f>
        <v/>
      </c>
      <c r="L33" s="46">
        <f>TEXT(EDATE($F$4,4),"MMM-yyyyy")</f>
        <v/>
      </c>
      <c r="M33" s="46">
        <f>TEXT(EDATE($F$4,5),"MMM-yyyyy")</f>
        <v/>
      </c>
      <c r="N33" s="46">
        <f>TEXT(EDATE($F$4,6),"MMM-yyyyyy")</f>
        <v/>
      </c>
      <c r="O33" s="46">
        <f>TEXT(EDATE($F$4,7),"MMM-yyyyy")</f>
        <v/>
      </c>
      <c r="P33" s="46">
        <f>TEXT(EDATE($F$4,8),"MMM-yyyyy")</f>
        <v/>
      </c>
      <c r="Q33" s="46">
        <f>TEXT(EDATE($F$4,9),"MMM-yyyyy")</f>
        <v/>
      </c>
      <c r="R33" s="46">
        <f>TEXT(EDATE($F$4,10),"MMM-yyyyy")</f>
        <v/>
      </c>
      <c r="S33" s="46">
        <f>TEXT(EDATE($F$4,11),"MMM-yyyyy")</f>
        <v/>
      </c>
      <c r="T33" s="46">
        <f>TEXT(EDATE($F$4,12),"MMM-yyyyy")</f>
        <v/>
      </c>
      <c r="U33" s="46">
        <f>TEXT(EDATE($F$4,13),"MMM-yyyyy")</f>
        <v/>
      </c>
      <c r="V33" s="46">
        <f>TEXT(EDATE($F$4,14),"MMM-yyyyy")</f>
        <v/>
      </c>
      <c r="W33" s="46">
        <f>TEXT(EDATE($F$4,15),"MMM-yyyyy")</f>
        <v/>
      </c>
      <c r="X33" s="46">
        <f>TEXT(EDATE($F$4,16),"MMM-yyyyy")</f>
        <v/>
      </c>
      <c r="Y33" s="46">
        <f>TEXT(EDATE($F$4,17),"MMM-yyyyy")</f>
        <v/>
      </c>
      <c r="Z33" s="46">
        <f>TEXT(EDATE($F$4,18),"MMM-yyyyy")</f>
        <v/>
      </c>
      <c r="AA33" s="46">
        <f>TEXT(EDATE($F$4,19),"MMM-yyyyy")</f>
        <v/>
      </c>
      <c r="AB33" s="46">
        <f>TEXT(EDATE($F$4,20),"MMM-yyyyy")</f>
        <v/>
      </c>
      <c r="AC33" s="46">
        <f>TEXT(EDATE($F$4,21),"MMM-yyyyy")</f>
        <v/>
      </c>
      <c r="AD33" s="64">
        <f>TEXT(EDATE($F$4,22),"MMM-yyyyy")</f>
        <v/>
      </c>
      <c r="AE33" s="68" t="inlineStr">
        <is>
          <t>Summe</t>
        </is>
      </c>
      <c r="AF33" s="66" t="inlineStr">
        <is>
          <t>GESAMTKOSTEN</t>
        </is>
      </c>
      <c r="AG33" s="5" t="n"/>
      <c r="AH33" s="5" t="n"/>
      <c r="AI33" s="5" t="n"/>
      <c r="AJ33" s="5" t="n"/>
      <c r="AK33" s="5" t="n"/>
      <c r="AL33" s="5" t="n"/>
      <c r="AM33" s="5" t="n"/>
      <c r="AN33" s="5" t="n"/>
      <c r="AO33" s="5" t="n"/>
    </row>
    <row r="34" ht="25.05" customFormat="1" customHeight="1" s="8">
      <c r="B34" s="43" t="inlineStr">
        <is>
          <t>ORGANISATORISCHER BEREICH</t>
        </is>
      </c>
      <c r="C34" s="43" t="inlineStr">
        <is>
          <t>Rolle</t>
        </is>
      </c>
      <c r="D34" s="45" t="inlineStr">
        <is>
          <t>Qty</t>
        </is>
      </c>
      <c r="E34" s="45" t="inlineStr">
        <is>
          <t>LOHNSATZ</t>
        </is>
      </c>
      <c r="F34" s="101" t="inlineStr">
        <is>
          <t>STARTDATUM</t>
        </is>
      </c>
      <c r="G34" s="96" t="inlineStr">
        <is>
          <t>ENDDATUM</t>
        </is>
      </c>
      <c r="H34" s="49">
        <f>NETWORKDAYS($F$4,EOMONTH($F$4,0),)</f>
        <v/>
      </c>
      <c r="I34" s="49">
        <f>NETWORKDAYS(EDATE($F$4,1),EOMONTH(EDATE($F$4,1),0),)</f>
        <v/>
      </c>
      <c r="J34" s="47">
        <f>NETWORKDAYS(EDATE($F$4,2),EOMONTH(EDATE($F$4,2),0),)</f>
        <v/>
      </c>
      <c r="K34" s="47">
        <f>NETWORKDAYS(EDATE($F$4,3),EOMONTH(EDATE($F$4,3),0),)</f>
        <v/>
      </c>
      <c r="L34" s="47">
        <f>NETWORKDAYS(EDATE($F$4,4),EOMONTH(EDATE($F$4,4),0),)</f>
        <v/>
      </c>
      <c r="M34" s="47">
        <f>NETWORKDAYS(EDATE($F$4,5),EOMONTH(EDATE($F$4,5),0),)</f>
        <v/>
      </c>
      <c r="N34" s="47">
        <f>NETWORKDAYS(EDATE($F$4,6),EOMONTH(EDATE($F$4,6),0),)</f>
        <v/>
      </c>
      <c r="O34" s="47">
        <f>NETWORKDAYS(EDATE($F$4,7),EOMONTH(EDATE($F$4,7),0),)</f>
        <v/>
      </c>
      <c r="P34" s="47">
        <f>NETWORKDAYS(EDATE($F$4,8),EOMONTH(EDATE($F$4,8),0),)</f>
        <v/>
      </c>
      <c r="Q34" s="47">
        <f>NETWORKDAYS(EDATE($F$4,9),EOMONTH(EDATE($F$4,9),0),)</f>
        <v/>
      </c>
      <c r="R34" s="47">
        <f>NETWORKDAYS(EDATE($F$4,10),EOMONTH(EDATE($F$4,10),0),)</f>
        <v/>
      </c>
      <c r="S34" s="47">
        <f>NETWORKDAYS(EDATE($F$4,11),EOMONTH(EDATE($F$4,11),0),)</f>
        <v/>
      </c>
      <c r="T34" s="47">
        <f>NETWORKDAYS(EDATE($F$4,12),EOMONTH(EDATE($F$4,12),0),)</f>
        <v/>
      </c>
      <c r="U34" s="47">
        <f>NETWORKDAYS(EDATE($F$4,13),EOMONTH(EDATE($F$4,13),0),)</f>
        <v/>
      </c>
      <c r="V34" s="47">
        <f>NETWORKDAYS(EDATE($F$4,14),EOMONTH(EDATE($F$4,14),0),)</f>
        <v/>
      </c>
      <c r="W34" s="47">
        <f>NETWORKDAYS(EDATE($F$4,15),EOMONTH(EDATE($F$4,15),0),)</f>
        <v/>
      </c>
      <c r="X34" s="47">
        <f>NETWORKDAYS(EDATE($F$4,16),EOMONTH(EDATE($F$4,16),0),)</f>
        <v/>
      </c>
      <c r="Y34" s="47">
        <f>NETWORKDAYS(EDATE($F$4,17),EOMONTH(EDATE($F$4,17),0),)</f>
        <v/>
      </c>
      <c r="Z34" s="47">
        <f>NETWORKDAYS(EDATE($F$4,18),EOMONTH(EDATE($F$4,18),0),)</f>
        <v/>
      </c>
      <c r="AA34" s="47">
        <f>NETWORKDAYS(EDATE($F$4,19),EOMONTH(EDATE($F$4,19),0),)</f>
        <v/>
      </c>
      <c r="AB34" s="47">
        <f>NETWORKDAYS(EDATE($F$4,20),EOMONTH(EDATE($F$4,20),0),)</f>
        <v/>
      </c>
      <c r="AC34" s="47">
        <f>NETWORKDAYS(EDATE($F$4,21),EOMONTH(EDATE($F$4,21),0),)</f>
        <v/>
      </c>
      <c r="AD34" s="65">
        <f>NETWORKDAYS(EDATE($F$4,22),EOMONTH(EDATE($F$4,22),0),)</f>
        <v/>
      </c>
      <c r="AE34" s="69" t="inlineStr">
        <is>
          <t>Stunden</t>
        </is>
      </c>
      <c r="AF34" s="67" t="inlineStr">
        <is>
          <t>Zugeordnet</t>
        </is>
      </c>
      <c r="AG34" s="16" t="n"/>
      <c r="AH34" s="16" t="n"/>
      <c r="AI34" s="16" t="n"/>
      <c r="AJ34" s="16" t="n"/>
      <c r="AK34" s="16" t="n"/>
      <c r="AL34" s="16" t="n"/>
      <c r="AM34" s="16" t="n"/>
      <c r="AN34" s="16" t="n"/>
      <c r="AO34" s="16" t="n"/>
    </row>
    <row r="35" ht="25.05" customFormat="1" customHeight="1" s="12">
      <c r="B35" s="71" t="n"/>
      <c r="C35" s="71" t="n"/>
      <c r="D35" s="72" t="n"/>
      <c r="E35" s="158" t="n"/>
      <c r="F35" s="159" t="n"/>
      <c r="G35" s="160" t="n"/>
      <c r="H35" s="84" t="n"/>
      <c r="I35" s="84" t="n"/>
      <c r="J35" s="84" t="n"/>
      <c r="K35" s="84" t="n"/>
      <c r="L35" s="84" t="n"/>
      <c r="M35" s="84" t="n"/>
      <c r="N35" s="84" t="n"/>
      <c r="O35" s="84" t="n"/>
      <c r="P35" s="84" t="n"/>
      <c r="Q35" s="84" t="n"/>
      <c r="R35" s="84" t="n"/>
      <c r="S35" s="84" t="n"/>
      <c r="T35" s="84" t="n"/>
      <c r="U35" s="84" t="n"/>
      <c r="V35" s="84" t="n"/>
      <c r="W35" s="84" t="n"/>
      <c r="X35" s="84" t="n"/>
      <c r="Y35" s="84" t="n"/>
      <c r="Z35" s="84" t="n"/>
      <c r="AA35" s="84" t="n"/>
      <c r="AB35" s="84" t="n"/>
      <c r="AC35" s="84" t="n"/>
      <c r="AD35" s="85" t="n"/>
      <c r="AE35" s="90">
        <f>SUM(H35:AD35)*8</f>
        <v/>
      </c>
      <c r="AF35" s="161">
        <f>AE35*E35*D35</f>
        <v/>
      </c>
      <c r="AG35" s="17" t="n"/>
      <c r="AH35" s="17" t="n"/>
      <c r="AI35" s="17" t="n"/>
      <c r="AJ35" s="17" t="n"/>
      <c r="AK35" s="17" t="n"/>
      <c r="AL35" s="17" t="n"/>
      <c r="AM35" s="17" t="n"/>
      <c r="AN35" s="17" t="n"/>
      <c r="AO35" s="17" t="n"/>
    </row>
    <row r="36" ht="25.05" customFormat="1" customHeight="1" s="12">
      <c r="B36" s="74" t="n"/>
      <c r="C36" s="74" t="n"/>
      <c r="D36" s="75" t="n"/>
      <c r="E36" s="162" t="n"/>
      <c r="F36" s="163" t="n"/>
      <c r="G36" s="164" t="n"/>
      <c r="H36" s="86" t="n"/>
      <c r="I36" s="86" t="n"/>
      <c r="J36" s="86" t="n"/>
      <c r="K36" s="86" t="n"/>
      <c r="L36" s="86" t="n"/>
      <c r="M36" s="86" t="n"/>
      <c r="N36" s="86" t="n"/>
      <c r="O36" s="86" t="n"/>
      <c r="P36" s="86" t="n"/>
      <c r="Q36" s="86" t="n"/>
      <c r="R36" s="86" t="n"/>
      <c r="S36" s="86" t="n"/>
      <c r="T36" s="86" t="n"/>
      <c r="U36" s="86" t="n"/>
      <c r="V36" s="86" t="n"/>
      <c r="W36" s="86" t="n"/>
      <c r="X36" s="86" t="n"/>
      <c r="Y36" s="86" t="n"/>
      <c r="Z36" s="86" t="n"/>
      <c r="AA36" s="86" t="n"/>
      <c r="AB36" s="86" t="n"/>
      <c r="AC36" s="86" t="n"/>
      <c r="AD36" s="87" t="n"/>
      <c r="AE36" s="90">
        <f>SUM(H36:AD36)*8</f>
        <v/>
      </c>
      <c r="AF36" s="161">
        <f>AE36*E36*D36</f>
        <v/>
      </c>
      <c r="AG36" s="165" t="n"/>
      <c r="AH36" s="17" t="n"/>
      <c r="AI36" s="17" t="n"/>
      <c r="AJ36" s="17" t="n"/>
      <c r="AK36" s="17" t="n"/>
      <c r="AL36" s="17" t="n"/>
      <c r="AM36" s="17" t="n"/>
      <c r="AN36" s="17" t="n"/>
      <c r="AO36" s="17" t="n"/>
    </row>
    <row r="37" ht="25.05" customFormat="1" customHeight="1" s="12">
      <c r="B37" s="74" t="n"/>
      <c r="C37" s="74" t="n"/>
      <c r="D37" s="75" t="n"/>
      <c r="E37" s="162" t="n"/>
      <c r="F37" s="163" t="n"/>
      <c r="G37" s="164"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1">
        <f>AE37*E37*D37</f>
        <v/>
      </c>
      <c r="AG37" s="17" t="n"/>
      <c r="AH37" s="17" t="n"/>
      <c r="AI37" s="17" t="n"/>
      <c r="AJ37" s="17" t="n"/>
      <c r="AK37" s="17" t="n"/>
      <c r="AL37" s="17" t="n"/>
      <c r="AM37" s="17" t="n"/>
      <c r="AN37" s="17" t="n"/>
      <c r="AO37" s="17" t="n"/>
    </row>
    <row r="38" ht="25.05" customFormat="1" customHeight="1" s="12">
      <c r="B38" s="74" t="n"/>
      <c r="C38" s="74" t="n"/>
      <c r="D38" s="75" t="n"/>
      <c r="E38" s="162" t="n"/>
      <c r="F38" s="163" t="n"/>
      <c r="G38" s="164"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1">
        <f>AE38*E38*D38</f>
        <v/>
      </c>
      <c r="AG38" s="17" t="n"/>
      <c r="AH38" s="17" t="n"/>
      <c r="AI38" s="17" t="n"/>
      <c r="AJ38" s="17" t="n"/>
      <c r="AK38" s="17" t="n"/>
      <c r="AL38" s="17" t="n"/>
      <c r="AM38" s="17" t="n"/>
      <c r="AN38" s="17" t="n"/>
      <c r="AO38" s="17" t="n"/>
    </row>
    <row r="39" ht="25.05" customFormat="1" customHeight="1" s="12">
      <c r="B39" s="74" t="n"/>
      <c r="C39" s="74" t="n"/>
      <c r="D39" s="75" t="n"/>
      <c r="E39" s="162" t="n"/>
      <c r="F39" s="163" t="n"/>
      <c r="G39" s="164"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1">
        <f>AE39*E39*D39</f>
        <v/>
      </c>
      <c r="AG39" s="17" t="n"/>
      <c r="AH39" s="17" t="n"/>
      <c r="AI39" s="17" t="n"/>
      <c r="AJ39" s="17" t="n"/>
      <c r="AK39" s="17" t="n"/>
      <c r="AL39" s="17" t="n"/>
      <c r="AM39" s="17" t="n"/>
      <c r="AN39" s="17" t="n"/>
      <c r="AO39" s="17" t="n"/>
    </row>
    <row r="40" ht="25.05" customFormat="1" customHeight="1" s="12">
      <c r="B40" s="74" t="n"/>
      <c r="C40" s="74" t="n"/>
      <c r="D40" s="75" t="n"/>
      <c r="E40" s="162" t="n"/>
      <c r="F40" s="163" t="n"/>
      <c r="G40" s="164"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1">
        <f>AE40*E40*D40</f>
        <v/>
      </c>
      <c r="AG40" s="17" t="n"/>
      <c r="AH40" s="17" t="n"/>
      <c r="AI40" s="17" t="n"/>
      <c r="AJ40" s="17" t="n"/>
      <c r="AK40" s="17" t="n"/>
      <c r="AL40" s="17" t="n"/>
      <c r="AM40" s="17" t="n"/>
      <c r="AN40" s="17" t="n"/>
      <c r="AO40" s="17" t="n"/>
    </row>
    <row r="41" ht="25.05" customFormat="1" customHeight="1" s="12">
      <c r="B41" s="74" t="n"/>
      <c r="C41" s="74" t="n"/>
      <c r="D41" s="75" t="n"/>
      <c r="E41" s="162" t="n"/>
      <c r="F41" s="163" t="n"/>
      <c r="G41" s="164"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1">
        <f>AE41*E41*D41</f>
        <v/>
      </c>
      <c r="AG41" s="17" t="n"/>
      <c r="AH41" s="17" t="n"/>
      <c r="AI41" s="17" t="n"/>
      <c r="AJ41" s="17" t="n"/>
      <c r="AK41" s="17" t="n"/>
      <c r="AL41" s="17" t="n"/>
      <c r="AM41" s="17" t="n"/>
      <c r="AN41" s="17" t="n"/>
      <c r="AO41" s="17" t="n"/>
    </row>
    <row r="42" ht="25.05" customFormat="1" customHeight="1" s="12" thickBot="1">
      <c r="B42" s="77" t="n"/>
      <c r="C42" s="77" t="n"/>
      <c r="D42" s="78" t="n"/>
      <c r="E42" s="166" t="n"/>
      <c r="F42" s="167" t="n"/>
      <c r="G42" s="168"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9" t="n"/>
      <c r="AE42" s="90">
        <f>SUM(H42:AD42)*8</f>
        <v/>
      </c>
      <c r="AF42" s="161">
        <f>AE42*E42*D42</f>
        <v/>
      </c>
      <c r="AG42" s="17" t="n"/>
      <c r="AH42" s="17" t="n"/>
      <c r="AI42" s="17" t="n"/>
      <c r="AJ42" s="17" t="n"/>
      <c r="AK42" s="17" t="n"/>
      <c r="AL42" s="17" t="n"/>
      <c r="AM42" s="17" t="n"/>
      <c r="AN42" s="17" t="n"/>
      <c r="AO42" s="17" t="n"/>
    </row>
    <row r="43" ht="30" customFormat="1" customHeight="1" s="19" thickBot="1" thickTop="1">
      <c r="B43" s="59" t="inlineStr">
        <is>
          <t xml:space="preserve"> </t>
        </is>
      </c>
      <c r="C43" s="60" t="n"/>
      <c r="D43" s="60" t="n"/>
      <c r="E43" s="169" t="n"/>
      <c r="F43" s="62" t="n"/>
      <c r="G43" s="63" t="inlineStr">
        <is>
          <t>Teilsumme</t>
        </is>
      </c>
      <c r="H43" s="80">
        <f>SUM(H35:H42)</f>
        <v/>
      </c>
      <c r="I43" s="81">
        <f>SUM(I35:I42)</f>
        <v/>
      </c>
      <c r="J43" s="81">
        <f>SUM(J35:J42)</f>
        <v/>
      </c>
      <c r="K43" s="81">
        <f>SUM(K35:K42)</f>
        <v/>
      </c>
      <c r="L43" s="81">
        <f>SUM(L35:L42)</f>
        <v/>
      </c>
      <c r="M43" s="81">
        <f>SUM(M35:M42)</f>
        <v/>
      </c>
      <c r="N43" s="81">
        <f>SUM(N35:N42)</f>
        <v/>
      </c>
      <c r="O43" s="81">
        <f>SUM(O35:O42)</f>
        <v/>
      </c>
      <c r="P43" s="81">
        <f>SUM(P35:P42)</f>
        <v/>
      </c>
      <c r="Q43" s="81">
        <f>SUM(Q35:Q42)</f>
        <v/>
      </c>
      <c r="R43" s="81">
        <f>SUM(R35:R42)</f>
        <v/>
      </c>
      <c r="S43" s="81">
        <f>SUM(S35:S42)</f>
        <v/>
      </c>
      <c r="T43" s="81">
        <f>SUM(T35:T42)</f>
        <v/>
      </c>
      <c r="U43" s="81">
        <f>SUM(U35:U42)</f>
        <v/>
      </c>
      <c r="V43" s="81">
        <f>SUM(V35:V42)</f>
        <v/>
      </c>
      <c r="W43" s="81">
        <f>SUM(W35:W42)</f>
        <v/>
      </c>
      <c r="X43" s="81">
        <f>SUM(X35:X42)</f>
        <v/>
      </c>
      <c r="Y43" s="81">
        <f>SUM(Y35:Y42)</f>
        <v/>
      </c>
      <c r="Z43" s="81">
        <f>SUM(Z35:Z42)</f>
        <v/>
      </c>
      <c r="AA43" s="81">
        <f>SUM(AA35:AA42)</f>
        <v/>
      </c>
      <c r="AB43" s="81">
        <f>SUM(AB35:AB42)</f>
        <v/>
      </c>
      <c r="AC43" s="81">
        <f>SUM(AC35:AC42)</f>
        <v/>
      </c>
      <c r="AD43" s="82">
        <f>SUM(AD35:AD42)</f>
        <v/>
      </c>
      <c r="AE43" s="113">
        <f>SUM(AE35:AE42)</f>
        <v/>
      </c>
      <c r="AF43" s="170">
        <f>SUM(AF35:AF42)</f>
        <v/>
      </c>
      <c r="AG43" s="19" t="n"/>
      <c r="AH43" s="19" t="n"/>
      <c r="AI43" s="19" t="n"/>
      <c r="AJ43" s="19" t="n"/>
      <c r="AK43" s="19" t="n"/>
      <c r="AL43" s="19" t="n"/>
      <c r="AM43" s="19" t="n"/>
      <c r="AN43" s="19" t="n"/>
      <c r="AO43" s="19" t="n"/>
    </row>
    <row r="44" ht="25.05" customFormat="1" customHeight="1" s="19" thickBot="1">
      <c r="H44" s="70" t="n"/>
      <c r="AE44" s="136" t="inlineStr">
        <is>
          <t>GESAMTSTUNDEN</t>
        </is>
      </c>
      <c r="AF44" s="136" t="inlineStr">
        <is>
          <t>GESAMTKOSTEN</t>
        </is>
      </c>
    </row>
    <row r="45" ht="30" customFormat="1" customHeight="1" s="19" thickBot="1" thickTop="1">
      <c r="E45" s="169" t="n"/>
      <c r="F45" s="62" t="n"/>
      <c r="G45" s="63" t="inlineStr">
        <is>
          <t>PROGNOSTIZIERTE PERSONALSUMMEN</t>
        </is>
      </c>
      <c r="H45" s="135">
        <f>(H30+H43)*8</f>
        <v/>
      </c>
      <c r="I45" s="135">
        <f>(I30+I43)*8</f>
        <v/>
      </c>
      <c r="J45" s="135">
        <f>(J30+J43)*8</f>
        <v/>
      </c>
      <c r="K45" s="135">
        <f>(K30+K43)*8</f>
        <v/>
      </c>
      <c r="L45" s="135">
        <f>(L30+L43)*8</f>
        <v/>
      </c>
      <c r="M45" s="135">
        <f>(M30+M43)*8</f>
        <v/>
      </c>
      <c r="N45" s="135">
        <f>(N30+N43)*8</f>
        <v/>
      </c>
      <c r="O45" s="135">
        <f>(O30+O43)*8</f>
        <v/>
      </c>
      <c r="P45" s="135">
        <f>(P30+P43)*8</f>
        <v/>
      </c>
      <c r="Q45" s="135">
        <f>(Q30+Q43)*8</f>
        <v/>
      </c>
      <c r="R45" s="135">
        <f>(R30+R43)*8</f>
        <v/>
      </c>
      <c r="S45" s="135">
        <f>(S30+S43)*8</f>
        <v/>
      </c>
      <c r="T45" s="135">
        <f>(T30+T43)*8</f>
        <v/>
      </c>
      <c r="U45" s="135">
        <f>(U30+U43)*8</f>
        <v/>
      </c>
      <c r="V45" s="135">
        <f>(V30+V43)*8</f>
        <v/>
      </c>
      <c r="W45" s="135">
        <f>(W30+W43)*8</f>
        <v/>
      </c>
      <c r="X45" s="135">
        <f>(X30+X43)*8</f>
        <v/>
      </c>
      <c r="Y45" s="135">
        <f>(Y30+Y43)*8</f>
        <v/>
      </c>
      <c r="Z45" s="135">
        <f>(Z30+Z43)*8</f>
        <v/>
      </c>
      <c r="AA45" s="135">
        <f>(AA30+AA43)*8</f>
        <v/>
      </c>
      <c r="AB45" s="135">
        <f>(AB30+AB43)*8</f>
        <v/>
      </c>
      <c r="AC45" s="135">
        <f>(AC30+AC43)*8</f>
        <v/>
      </c>
      <c r="AD45" s="135">
        <f>(AD30+AD43)*8</f>
        <v/>
      </c>
      <c r="AE45" s="113">
        <f>SUM(AE30,AE43)</f>
        <v/>
      </c>
      <c r="AF45" s="170">
        <f>SUM(AF30,AF43)</f>
        <v/>
      </c>
      <c r="AG45" s="19" t="n"/>
      <c r="AH45" s="19" t="n"/>
      <c r="AI45" s="19" t="n"/>
      <c r="AJ45" s="19" t="n"/>
      <c r="AK45" s="19" t="n"/>
      <c r="AL45" s="19" t="n"/>
      <c r="AM45" s="19" t="n"/>
      <c r="AN45" s="19" t="n"/>
      <c r="AO45" s="19" t="n"/>
    </row>
    <row r="46" ht="25.05" customFormat="1" customHeight="1" s="19">
      <c r="H46" s="139" t="inlineStr">
        <is>
          <t xml:space="preserve">Geben Sie den voraussichtlichen Betrag ein, der pro Monat für jeden Zeilenartikel ausgegeben werden soll. </t>
        </is>
      </c>
      <c r="AF46" s="83" t="n"/>
    </row>
    <row r="47" ht="25.05" customFormat="1" customHeight="1" s="8">
      <c r="B47" s="33" t="inlineStr">
        <is>
          <t>MEHRKOSTEN</t>
        </is>
      </c>
      <c r="C47" s="23" t="n"/>
      <c r="D47" s="23" t="n"/>
      <c r="E47" s="23" t="n"/>
      <c r="F47" s="23" t="n"/>
      <c r="G47" s="23" t="n"/>
      <c r="H47" s="23" t="n"/>
      <c r="I47" s="23" t="n"/>
      <c r="J47" s="23" t="n"/>
      <c r="K47" s="23" t="n"/>
      <c r="L47" s="23" t="n"/>
      <c r="M47" s="23" t="n"/>
      <c r="N47" s="23" t="n"/>
      <c r="O47" s="23" t="n"/>
      <c r="P47" s="23" t="n"/>
      <c r="Q47" s="23" t="n"/>
      <c r="R47" s="23" t="n"/>
      <c r="S47" s="50" t="n"/>
      <c r="T47" s="50" t="n"/>
      <c r="U47" s="50" t="n"/>
      <c r="V47" s="50" t="n"/>
      <c r="W47" s="50" t="n"/>
      <c r="X47" s="50" t="n"/>
      <c r="Y47" s="50" t="n"/>
      <c r="Z47" s="50" t="n"/>
      <c r="AA47" s="50" t="n"/>
      <c r="AB47" s="50" t="n"/>
      <c r="AC47" s="50" t="n"/>
      <c r="AD47" s="50" t="n"/>
      <c r="AE47" s="51" t="n"/>
      <c r="AF47" s="15" t="n"/>
      <c r="AG47" s="15" t="n"/>
      <c r="AH47" s="15" t="n"/>
      <c r="AI47" s="15" t="n"/>
      <c r="AJ47" s="15" t="n"/>
      <c r="AK47" s="15" t="n"/>
      <c r="AL47" s="15" t="n"/>
      <c r="AM47" s="15" t="n"/>
      <c r="AN47" s="15" t="n"/>
      <c r="AO47" s="15" t="n"/>
    </row>
    <row r="48" ht="25.05" customFormat="1" customHeight="1" s="8">
      <c r="B48" s="24" t="inlineStr">
        <is>
          <t>Beschreibung</t>
        </is>
      </c>
      <c r="C48" s="25" t="n"/>
      <c r="D48" s="25" t="n"/>
      <c r="E48" s="25" t="n"/>
      <c r="F48" s="132" t="n"/>
      <c r="G48" s="133" t="n"/>
      <c r="H48" s="123">
        <f>TEXT($F$4,"MMM-YYYY")</f>
        <v/>
      </c>
      <c r="I48" s="105">
        <f>TEXT(EDATE($F$4,1),"MMM-yyyyy")</f>
        <v/>
      </c>
      <c r="J48" s="106">
        <f>TEXT(EDATE($F$4,2),"MMM-yyyyy")</f>
        <v/>
      </c>
      <c r="K48" s="106">
        <f>TEXT(EDATE($F$4,3),"MMM-yyyyy")</f>
        <v/>
      </c>
      <c r="L48" s="106">
        <f>TEXT(EDATE($F$4,4),"MMM-yyyyy")</f>
        <v/>
      </c>
      <c r="M48" s="106">
        <f>TEXT(EDATE($F$4,5),"MMM-yyyyy")</f>
        <v/>
      </c>
      <c r="N48" s="106">
        <f>TEXT(EDATE($F$4,6),"MMM-yyyyyy")</f>
        <v/>
      </c>
      <c r="O48" s="106">
        <f>TEXT(EDATE($F$4,7),"MMM-yyyyy")</f>
        <v/>
      </c>
      <c r="P48" s="106">
        <f>TEXT(EDATE($F$4,8),"MMM-yyyyy")</f>
        <v/>
      </c>
      <c r="Q48" s="106">
        <f>TEXT(EDATE($F$4,9),"MMM-yyyyy")</f>
        <v/>
      </c>
      <c r="R48" s="106">
        <f>TEXT(EDATE($F$4,10),"MMM-yyyyy")</f>
        <v/>
      </c>
      <c r="S48" s="106">
        <f>TEXT(EDATE($F$4,11),"MMM-yyyyy")</f>
        <v/>
      </c>
      <c r="T48" s="106">
        <f>TEXT(EDATE($F$4,12),"MMM-yyyyy")</f>
        <v/>
      </c>
      <c r="U48" s="106">
        <f>TEXT(EDATE($F$4,13),"MMM-yyyyy")</f>
        <v/>
      </c>
      <c r="V48" s="106">
        <f>TEXT(EDATE($F$4,14),"MMM-yyyyy")</f>
        <v/>
      </c>
      <c r="W48" s="106">
        <f>TEXT(EDATE($F$4,15),"MMM-yyyyy")</f>
        <v/>
      </c>
      <c r="X48" s="106">
        <f>TEXT(EDATE($F$4,16),"MMM-yyyyy")</f>
        <v/>
      </c>
      <c r="Y48" s="106">
        <f>TEXT(EDATE($F$4,17),"MMM-yyyyy")</f>
        <v/>
      </c>
      <c r="Z48" s="106">
        <f>TEXT(EDATE($F$4,18),"MMM-yyyyy")</f>
        <v/>
      </c>
      <c r="AA48" s="106">
        <f>TEXT(EDATE($F$4,19),"MMM-yyyyy")</f>
        <v/>
      </c>
      <c r="AB48" s="106">
        <f>TEXT(EDATE($F$4,20),"MMM-yyyyy")</f>
        <v/>
      </c>
      <c r="AC48" s="106">
        <f>TEXT(EDATE($F$4,21),"MMM-yyyyy")</f>
        <v/>
      </c>
      <c r="AD48" s="107">
        <f>TEXT(EDATE($F$4,22),"MMM-yyyyy")</f>
        <v/>
      </c>
      <c r="AE48" s="108" t="inlineStr">
        <is>
          <t>GESAMTKOSTEN</t>
        </is>
      </c>
      <c r="AF48" s="16" t="n"/>
      <c r="AG48" s="16" t="n"/>
      <c r="AH48" s="16" t="n"/>
      <c r="AI48" s="16" t="n"/>
      <c r="AJ48" s="16" t="n"/>
      <c r="AK48" s="16" t="n"/>
      <c r="AL48" s="16" t="n"/>
      <c r="AM48" s="16" t="n"/>
      <c r="AN48" s="16" t="n"/>
      <c r="AO48" s="16" t="n"/>
    </row>
    <row r="49" ht="25.05" customFormat="1" customHeight="1" s="12">
      <c r="B49" s="28" t="inlineStr">
        <is>
          <t>Software</t>
        </is>
      </c>
      <c r="C49" s="29" t="n"/>
      <c r="D49" s="29" t="n"/>
      <c r="E49" s="29" t="n"/>
      <c r="F49" s="171" t="n"/>
      <c r="G49" s="164" t="n"/>
      <c r="H49" s="172" t="n"/>
      <c r="I49" s="173" t="n"/>
      <c r="J49" s="173" t="n"/>
      <c r="K49" s="173" t="n"/>
      <c r="L49" s="173" t="n"/>
      <c r="M49" s="173" t="n"/>
      <c r="N49" s="173" t="n"/>
      <c r="O49" s="173" t="n"/>
      <c r="P49" s="173" t="n"/>
      <c r="Q49" s="173" t="n"/>
      <c r="R49" s="173" t="n"/>
      <c r="S49" s="173" t="n"/>
      <c r="T49" s="173" t="n"/>
      <c r="U49" s="173" t="n"/>
      <c r="V49" s="173" t="n"/>
      <c r="W49" s="173" t="n"/>
      <c r="X49" s="173" t="n"/>
      <c r="Y49" s="173" t="n"/>
      <c r="Z49" s="173" t="n"/>
      <c r="AA49" s="173" t="n"/>
      <c r="AB49" s="173" t="n"/>
      <c r="AC49" s="173" t="n"/>
      <c r="AD49" s="174" t="n"/>
      <c r="AE49" s="175">
        <f>SUM(H49:AD49)</f>
        <v/>
      </c>
      <c r="AF49" s="17" t="n"/>
      <c r="AG49" s="17" t="n"/>
      <c r="AH49" s="17" t="n"/>
      <c r="AI49" s="17" t="n"/>
      <c r="AJ49" s="17" t="n"/>
      <c r="AK49" s="17" t="n"/>
      <c r="AL49" s="17" t="n"/>
      <c r="AM49" s="17" t="n"/>
      <c r="AN49" s="17" t="n"/>
      <c r="AO49" s="17" t="n"/>
    </row>
    <row r="50" ht="25.05" customFormat="1" customHeight="1" s="12">
      <c r="B50" s="28" t="inlineStr">
        <is>
          <t>Hardware</t>
        </is>
      </c>
      <c r="C50" s="29" t="n"/>
      <c r="D50" s="29" t="n"/>
      <c r="E50" s="29" t="n"/>
      <c r="F50" s="171" t="n"/>
      <c r="G50" s="164" t="n"/>
      <c r="H50" s="176" t="n"/>
      <c r="I50" s="177" t="n"/>
      <c r="J50" s="177" t="n"/>
      <c r="K50" s="177" t="n"/>
      <c r="L50" s="177" t="n"/>
      <c r="M50" s="177" t="n"/>
      <c r="N50" s="177" t="n"/>
      <c r="O50" s="177" t="n"/>
      <c r="P50" s="177" t="n"/>
      <c r="Q50" s="177" t="n"/>
      <c r="R50" s="177" t="n"/>
      <c r="S50" s="177" t="n"/>
      <c r="T50" s="177" t="n"/>
      <c r="U50" s="177" t="n"/>
      <c r="V50" s="177" t="n"/>
      <c r="W50" s="177" t="n"/>
      <c r="X50" s="177" t="n"/>
      <c r="Y50" s="177" t="n"/>
      <c r="Z50" s="177" t="n"/>
      <c r="AA50" s="177" t="n"/>
      <c r="AB50" s="177" t="n"/>
      <c r="AC50" s="177" t="n"/>
      <c r="AD50" s="178" t="n"/>
      <c r="AE50" s="179">
        <f>SUM(H50:AD50)</f>
        <v/>
      </c>
      <c r="AF50" s="165" t="n"/>
      <c r="AG50" s="165" t="n"/>
      <c r="AH50" s="17" t="n"/>
      <c r="AI50" s="17" t="n"/>
      <c r="AJ50" s="17" t="n"/>
      <c r="AK50" s="17" t="n"/>
      <c r="AL50" s="17" t="n"/>
      <c r="AM50" s="17" t="n"/>
      <c r="AN50" s="17" t="n"/>
      <c r="AO50" s="17" t="n"/>
    </row>
    <row r="51" ht="25.05" customFormat="1" customHeight="1" s="12">
      <c r="B51" s="28" t="inlineStr">
        <is>
          <t>Unterstützung</t>
        </is>
      </c>
      <c r="C51" s="29" t="n"/>
      <c r="D51" s="29" t="n"/>
      <c r="E51" s="29" t="n"/>
      <c r="F51" s="171" t="n"/>
      <c r="G51" s="164" t="n"/>
      <c r="H51" s="176" t="n"/>
      <c r="I51" s="177" t="n"/>
      <c r="J51" s="177" t="n"/>
      <c r="K51" s="177" t="n"/>
      <c r="L51" s="177" t="n"/>
      <c r="M51" s="177" t="n"/>
      <c r="N51" s="177" t="n"/>
      <c r="O51" s="177" t="n"/>
      <c r="P51" s="177" t="n"/>
      <c r="Q51" s="177" t="n"/>
      <c r="R51" s="177" t="n"/>
      <c r="S51" s="177" t="n"/>
      <c r="T51" s="177" t="n"/>
      <c r="U51" s="177" t="n"/>
      <c r="V51" s="177" t="n"/>
      <c r="W51" s="177" t="n"/>
      <c r="X51" s="177" t="n"/>
      <c r="Y51" s="177" t="n"/>
      <c r="Z51" s="177" t="n"/>
      <c r="AA51" s="177" t="n"/>
      <c r="AB51" s="177" t="n"/>
      <c r="AC51" s="177" t="n"/>
      <c r="AD51" s="178" t="n"/>
      <c r="AE51" s="179">
        <f>SUM(H51:AD51)</f>
        <v/>
      </c>
      <c r="AF51" s="17" t="n"/>
      <c r="AG51" s="17" t="n"/>
      <c r="AH51" s="17" t="n"/>
      <c r="AI51" s="17" t="n"/>
      <c r="AJ51" s="17" t="n"/>
      <c r="AK51" s="17" t="n"/>
      <c r="AL51" s="17" t="n"/>
      <c r="AM51" s="17" t="n"/>
      <c r="AN51" s="17" t="n"/>
      <c r="AO51" s="17" t="n"/>
    </row>
    <row r="52" ht="25.05" customFormat="1" customHeight="1" s="12">
      <c r="B52" s="28" t="inlineStr">
        <is>
          <t>Ausrüstung</t>
        </is>
      </c>
      <c r="C52" s="29" t="n"/>
      <c r="D52" s="29" t="n"/>
      <c r="E52" s="29" t="n"/>
      <c r="F52" s="171" t="n"/>
      <c r="G52" s="164" t="n"/>
      <c r="H52" s="176" t="n"/>
      <c r="I52" s="177" t="n"/>
      <c r="J52" s="177" t="n"/>
      <c r="K52" s="177" t="n"/>
      <c r="L52" s="177" t="n"/>
      <c r="M52" s="177" t="n"/>
      <c r="N52" s="177" t="n"/>
      <c r="O52" s="177" t="n"/>
      <c r="P52" s="177" t="n"/>
      <c r="Q52" s="177" t="n"/>
      <c r="R52" s="177" t="n"/>
      <c r="S52" s="177" t="n"/>
      <c r="T52" s="177" t="n"/>
      <c r="U52" s="177" t="n"/>
      <c r="V52" s="177" t="n"/>
      <c r="W52" s="177" t="n"/>
      <c r="X52" s="177" t="n"/>
      <c r="Y52" s="177" t="n"/>
      <c r="Z52" s="177" t="n"/>
      <c r="AA52" s="177" t="n"/>
      <c r="AB52" s="177" t="n"/>
      <c r="AC52" s="177" t="n"/>
      <c r="AD52" s="178" t="n"/>
      <c r="AE52" s="179">
        <f>SUM(H52:AD52)</f>
        <v/>
      </c>
      <c r="AF52" s="17" t="n"/>
      <c r="AG52" s="17" t="n"/>
      <c r="AH52" s="17" t="n"/>
      <c r="AI52" s="17" t="n"/>
      <c r="AJ52" s="17" t="n"/>
      <c r="AK52" s="17" t="n"/>
      <c r="AL52" s="17" t="n"/>
      <c r="AM52" s="17" t="n"/>
      <c r="AN52" s="17" t="n"/>
      <c r="AO52" s="17" t="n"/>
    </row>
    <row r="53" ht="25.05" customFormat="1" customHeight="1" s="12">
      <c r="B53" s="28" t="inlineStr">
        <is>
          <t>Andere</t>
        </is>
      </c>
      <c r="C53" s="29" t="n"/>
      <c r="D53" s="29" t="n"/>
      <c r="E53" s="29" t="n"/>
      <c r="F53" s="171" t="n"/>
      <c r="G53" s="164" t="n"/>
      <c r="H53" s="176" t="n"/>
      <c r="I53" s="177" t="n"/>
      <c r="J53" s="177" t="n"/>
      <c r="K53" s="177" t="n"/>
      <c r="L53" s="177" t="n"/>
      <c r="M53" s="177" t="n"/>
      <c r="N53" s="177" t="n"/>
      <c r="O53" s="177" t="n"/>
      <c r="P53" s="177" t="n"/>
      <c r="Q53" s="177" t="n"/>
      <c r="R53" s="177" t="n"/>
      <c r="S53" s="177" t="n"/>
      <c r="T53" s="177" t="n"/>
      <c r="U53" s="177" t="n"/>
      <c r="V53" s="177" t="n"/>
      <c r="W53" s="177" t="n"/>
      <c r="X53" s="177" t="n"/>
      <c r="Y53" s="177" t="n"/>
      <c r="Z53" s="177" t="n"/>
      <c r="AA53" s="177" t="n"/>
      <c r="AB53" s="177" t="n"/>
      <c r="AC53" s="177" t="n"/>
      <c r="AD53" s="178" t="n"/>
      <c r="AE53" s="179">
        <f>SUM(H53:AD53)</f>
        <v/>
      </c>
      <c r="AF53" s="17" t="n"/>
      <c r="AG53" s="17" t="n"/>
      <c r="AH53" s="17" t="n"/>
      <c r="AI53" s="17" t="n"/>
      <c r="AJ53" s="17" t="n"/>
      <c r="AK53" s="17" t="n"/>
      <c r="AL53" s="17" t="n"/>
      <c r="AM53" s="17" t="n"/>
      <c r="AN53" s="17" t="n"/>
      <c r="AO53" s="17" t="n"/>
    </row>
    <row r="54" ht="25.05" customFormat="1" customHeight="1" s="12">
      <c r="B54" s="28" t="inlineStr">
        <is>
          <t>Andere</t>
        </is>
      </c>
      <c r="C54" s="29" t="n"/>
      <c r="D54" s="29" t="n"/>
      <c r="E54" s="29" t="n"/>
      <c r="F54" s="171" t="n"/>
      <c r="G54" s="164" t="n"/>
      <c r="H54" s="176" t="n"/>
      <c r="I54" s="177" t="n"/>
      <c r="J54" s="177" t="n"/>
      <c r="K54" s="177" t="n"/>
      <c r="L54" s="177" t="n"/>
      <c r="M54" s="177" t="n"/>
      <c r="N54" s="177" t="n"/>
      <c r="O54" s="177" t="n"/>
      <c r="P54" s="177" t="n"/>
      <c r="Q54" s="177" t="n"/>
      <c r="R54" s="177" t="n"/>
      <c r="S54" s="177" t="n"/>
      <c r="T54" s="177" t="n"/>
      <c r="U54" s="177" t="n"/>
      <c r="V54" s="177" t="n"/>
      <c r="W54" s="177" t="n"/>
      <c r="X54" s="177" t="n"/>
      <c r="Y54" s="177" t="n"/>
      <c r="Z54" s="177" t="n"/>
      <c r="AA54" s="177" t="n"/>
      <c r="AB54" s="177" t="n"/>
      <c r="AC54" s="177" t="n"/>
      <c r="AD54" s="178" t="n"/>
      <c r="AE54" s="179">
        <f>SUM(H54:AD54)</f>
        <v/>
      </c>
      <c r="AF54" s="17" t="n"/>
      <c r="AG54" s="17" t="n"/>
      <c r="AH54" s="17" t="n"/>
      <c r="AI54" s="17" t="n"/>
      <c r="AJ54" s="17" t="n"/>
      <c r="AK54" s="17" t="n"/>
      <c r="AL54" s="17" t="n"/>
      <c r="AM54" s="17" t="n"/>
      <c r="AN54" s="17" t="n"/>
      <c r="AO54" s="17" t="n"/>
    </row>
    <row r="55" ht="25.05" customFormat="1" customHeight="1" s="12" thickBot="1">
      <c r="B55" s="28" t="inlineStr">
        <is>
          <t>Andere</t>
        </is>
      </c>
      <c r="C55" s="29" t="n"/>
      <c r="D55" s="29" t="n"/>
      <c r="E55" s="29" t="n"/>
      <c r="F55" s="171" t="n"/>
      <c r="G55" s="164" t="n"/>
      <c r="H55" s="180" t="n"/>
      <c r="I55" s="181" t="n"/>
      <c r="J55" s="181" t="n"/>
      <c r="K55" s="181" t="n"/>
      <c r="L55" s="181" t="n"/>
      <c r="M55" s="181" t="n"/>
      <c r="N55" s="181" t="n"/>
      <c r="O55" s="181" t="n"/>
      <c r="P55" s="181" t="n"/>
      <c r="Q55" s="181" t="n"/>
      <c r="R55" s="181" t="n"/>
      <c r="S55" s="181" t="n"/>
      <c r="T55" s="181" t="n"/>
      <c r="U55" s="181" t="n"/>
      <c r="V55" s="181" t="n"/>
      <c r="W55" s="181" t="n"/>
      <c r="X55" s="181" t="n"/>
      <c r="Y55" s="181" t="n"/>
      <c r="Z55" s="181" t="n"/>
      <c r="AA55" s="181" t="n"/>
      <c r="AB55" s="181" t="n"/>
      <c r="AC55" s="181" t="n"/>
      <c r="AD55" s="182" t="n"/>
      <c r="AE55" s="183">
        <f>SUM(H55:AD55)</f>
        <v/>
      </c>
      <c r="AF55" s="17" t="n"/>
      <c r="AG55" s="17" t="n"/>
      <c r="AH55" s="17" t="n"/>
      <c r="AI55" s="17" t="n"/>
      <c r="AJ55" s="17" t="n"/>
      <c r="AK55" s="17" t="n"/>
      <c r="AL55" s="17" t="n"/>
      <c r="AM55" s="17" t="n"/>
      <c r="AN55" s="17" t="n"/>
      <c r="AO55" s="17" t="n"/>
    </row>
    <row r="56" ht="30" customFormat="1" customHeight="1" s="19" thickBot="1" thickTop="1">
      <c r="B56" s="127" t="inlineStr">
        <is>
          <t xml:space="preserve"> </t>
        </is>
      </c>
      <c r="C56" s="128" t="n"/>
      <c r="D56" s="128" t="n"/>
      <c r="E56" s="184" t="n"/>
      <c r="F56" s="130" t="n"/>
      <c r="G56" s="131" t="inlineStr">
        <is>
          <t>Teilsumme</t>
        </is>
      </c>
      <c r="H56" s="185">
        <f>SUM(H49:H55)</f>
        <v/>
      </c>
      <c r="I56" s="186">
        <f>SUM(I49:I55)</f>
        <v/>
      </c>
      <c r="J56" s="186">
        <f>SUM(J49:J55)</f>
        <v/>
      </c>
      <c r="K56" s="186">
        <f>SUM(K49:K55)</f>
        <v/>
      </c>
      <c r="L56" s="186">
        <f>SUM(L49:L55)</f>
        <v/>
      </c>
      <c r="M56" s="186">
        <f>SUM(M49:M55)</f>
        <v/>
      </c>
      <c r="N56" s="186">
        <f>SUM(N49:N55)</f>
        <v/>
      </c>
      <c r="O56" s="186">
        <f>SUM(O49:O55)</f>
        <v/>
      </c>
      <c r="P56" s="186">
        <f>SUM(P49:P55)</f>
        <v/>
      </c>
      <c r="Q56" s="186">
        <f>SUM(Q49:Q55)</f>
        <v/>
      </c>
      <c r="R56" s="186">
        <f>SUM(R49:R55)</f>
        <v/>
      </c>
      <c r="S56" s="186">
        <f>SUM(S49:S55)</f>
        <v/>
      </c>
      <c r="T56" s="186">
        <f>SUM(T49:T55)</f>
        <v/>
      </c>
      <c r="U56" s="186">
        <f>SUM(U49:U55)</f>
        <v/>
      </c>
      <c r="V56" s="186">
        <f>SUM(V49:V55)</f>
        <v/>
      </c>
      <c r="W56" s="186">
        <f>SUM(W49:W55)</f>
        <v/>
      </c>
      <c r="X56" s="186">
        <f>SUM(X49:X55)</f>
        <v/>
      </c>
      <c r="Y56" s="186">
        <f>SUM(Y49:Y55)</f>
        <v/>
      </c>
      <c r="Z56" s="186">
        <f>SUM(Z49:Z55)</f>
        <v/>
      </c>
      <c r="AA56" s="186">
        <f>SUM(AA49:AA55)</f>
        <v/>
      </c>
      <c r="AB56" s="186">
        <f>SUM(AB49:AB55)</f>
        <v/>
      </c>
      <c r="AC56" s="186">
        <f>SUM(AC49:AC55)</f>
        <v/>
      </c>
      <c r="AD56" s="187">
        <f>SUM(AD49:AD55)</f>
        <v/>
      </c>
      <c r="AE56" s="170">
        <f>SUM(AE49:AE55)</f>
        <v/>
      </c>
      <c r="AF56" s="19" t="n"/>
      <c r="AG56" s="19" t="n"/>
      <c r="AH56" s="19" t="n"/>
      <c r="AI56" s="19" t="n"/>
      <c r="AJ56" s="19" t="n"/>
      <c r="AK56" s="19" t="n"/>
      <c r="AL56" s="19" t="n"/>
      <c r="AM56" s="19" t="n"/>
      <c r="AN56" s="19" t="n"/>
      <c r="AO56" s="19" t="n"/>
    </row>
    <row r="57" ht="10.05" customFormat="1" customHeight="1" s="19">
      <c r="H57" s="70" t="n"/>
      <c r="AF57" s="83" t="n"/>
    </row>
    <row r="58" ht="25.95" customFormat="1" customHeight="1" s="19">
      <c r="B58" s="137" t="inlineStr">
        <is>
          <t>PROJEKTION DER GESAMTKOSTEN</t>
        </is>
      </c>
      <c r="H58" s="70" t="n"/>
      <c r="AF58" s="83" t="n"/>
    </row>
    <row r="59" ht="40.05" customFormat="1" customHeight="1" s="19">
      <c r="B59" s="138" t="inlineStr">
        <is>
          <t>PERSONALRESSOURCEN INSGESAMT</t>
        </is>
      </c>
      <c r="C59" s="188">
        <f>AF45</f>
        <v/>
      </c>
      <c r="D59" s="19" t="n"/>
      <c r="E59" s="19" t="n"/>
      <c r="F59" s="19" t="n"/>
      <c r="G59" s="19" t="n"/>
      <c r="H59" s="19" t="n"/>
      <c r="I59" s="19" t="n"/>
      <c r="J59" s="19" t="n"/>
      <c r="K59" s="19" t="n"/>
      <c r="L59" s="19" t="n"/>
      <c r="M59" s="19" t="n"/>
      <c r="N59" s="19" t="n"/>
      <c r="O59" s="19" t="n"/>
      <c r="P59" s="19" t="n"/>
      <c r="Q59" s="19" t="n"/>
      <c r="R59" s="19" t="n"/>
      <c r="S59" s="19" t="n"/>
      <c r="T59" s="19" t="n"/>
      <c r="U59" s="19" t="n"/>
      <c r="V59" s="19" t="n"/>
      <c r="W59" s="19" t="n"/>
      <c r="X59" s="19" t="n"/>
      <c r="Y59" s="19" t="n"/>
      <c r="Z59" s="19" t="n"/>
      <c r="AA59" s="19" t="n"/>
      <c r="AB59" s="19" t="n"/>
      <c r="AC59" s="19" t="n"/>
      <c r="AD59" s="19" t="n"/>
      <c r="AE59" s="19" t="n"/>
      <c r="AF59" s="19" t="n"/>
      <c r="AG59" s="19" t="n"/>
      <c r="AH59" s="19" t="n"/>
      <c r="AI59" s="19" t="n"/>
      <c r="AJ59" s="19" t="n"/>
      <c r="AK59" s="19" t="n"/>
      <c r="AL59" s="19" t="n"/>
      <c r="AM59" s="19" t="n"/>
      <c r="AN59" s="19" t="n"/>
      <c r="AO59" s="19" t="n"/>
    </row>
    <row r="60" ht="40.05" customFormat="1" customHeight="1" s="19">
      <c r="B60" s="138" t="inlineStr">
        <is>
          <t>ZUSÄTZLICHE AUSGABEN INSGESAMT</t>
        </is>
      </c>
      <c r="C60" s="188">
        <f>AE56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05" customFormat="1" customHeight="1" s="19" thickBot="1">
      <c r="B61" s="144" t="inlineStr">
        <is>
          <t>MANAGEMENT RESERVE (10%)</t>
        </is>
      </c>
      <c r="C61" s="189">
        <f>(C59+C60)*0.1</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05" customFormat="1" customHeight="1" s="19" thickBot="1" thickTop="1">
      <c r="B62" s="146" t="inlineStr">
        <is>
          <t>GESAMTKOSTEN</t>
        </is>
      </c>
      <c r="C62" s="190">
        <f>SUM(C59:C61)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customFormat="1" s="21"/>
    <row r="64" ht="15.6" customHeight="1">
      <c r="A64" s="20" t="n"/>
    </row>
    <row r="65" ht="15.6" customHeight="1">
      <c r="A65" s="20" t="n"/>
    </row>
    <row r="66" ht="15.6" customHeight="1">
      <c r="A66" s="20" t="n"/>
    </row>
    <row r="67" ht="15.6" customHeight="1">
      <c r="A67" s="20" t="n"/>
    </row>
    <row r="68" ht="15.6" customHeight="1">
      <c r="A68" s="20" t="n"/>
    </row>
    <row r="69" ht="15.6" customHeight="1">
      <c r="A69" s="20" t="n"/>
    </row>
    <row r="70" ht="15.6" customHeight="1">
      <c r="A70" s="20" t="n"/>
    </row>
    <row r="71" ht="15.6" customHeight="1">
      <c r="A71" s="20" t="n"/>
    </row>
    <row r="72" ht="15.6" customHeight="1">
      <c r="A72" s="20" t="n"/>
    </row>
    <row r="73" ht="15.6" customHeight="1">
      <c r="A73" s="20" t="n"/>
    </row>
    <row r="74" ht="15.6" customHeight="1">
      <c r="A74" s="20" t="n"/>
    </row>
    <row r="75" ht="15.6" customHeight="1">
      <c r="A75" s="20" t="n"/>
    </row>
    <row r="76" ht="15.6" customHeight="1">
      <c r="A76" s="20" t="n"/>
    </row>
    <row r="77" ht="15.6" customHeight="1">
      <c r="A77" s="20" t="n"/>
    </row>
    <row r="78" ht="15.6" customHeight="1">
      <c r="A78" s="20" t="n"/>
    </row>
    <row r="79" ht="15.6" customHeight="1">
      <c r="A79" s="20" t="n"/>
    </row>
    <row r="80" ht="15.6" customHeight="1">
      <c r="A80" s="20" t="n"/>
    </row>
    <row r="81" ht="15.6" customHeight="1">
      <c r="A81" s="20" t="n"/>
    </row>
    <row r="82" ht="15.6" customHeight="1">
      <c r="A82" s="20" t="n"/>
    </row>
    <row r="83" ht="15.6" customHeight="1">
      <c r="A83" s="20" t="n"/>
    </row>
    <row r="84" ht="15.6" customHeight="1">
      <c r="A84" s="20" t="n"/>
    </row>
    <row r="85" ht="21" customHeight="1">
      <c r="A85" s="20" t="n"/>
    </row>
    <row r="88" ht="42" customHeight="1"/>
  </sheetData>
  <printOptions verticalCentered="1"/>
  <pageMargins left="0.25" right="0.25" top="0.25" bottom="0.25" header="0" footer="0"/>
  <pageSetup orientation="landscape" scale="31" fitToHeight="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2018-08-13T20:59:38Z</dcterms:modified>
  <cp:lastModifiedBy>Alexandra Ragazhinskaya</cp:lastModifiedBy>
</cp:coreProperties>
</file>