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EA107FA7-86D2-0341-8D8C-96E6AC31175B}" xr6:coauthVersionLast="47" xr6:coauthVersionMax="47" xr10:uidLastSave="{00000000-0000-0000-0000-000000000000}"/>
  <bookViews>
    <workbookView xWindow="42620" yWindow="400" windowWidth="29300" windowHeight="19460" tabRatio="500" xr2:uid="{00000000-000D-0000-FFFF-FFFF00000000}"/>
  </bookViews>
  <sheets>
    <sheet name="プロジェクト パイプライン トラッカー" sheetId="1" r:id="rId1"/>
    <sheet name="空白- プロジェクト パイプライン トラッカー" sheetId="9" r:id="rId2"/>
    <sheet name="– 免責条項 –" sheetId="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" l="1"/>
  <c r="J3" i="1" s="1"/>
  <c r="E29" i="9"/>
  <c r="M26" i="9"/>
  <c r="M25" i="9"/>
  <c r="M24" i="9"/>
  <c r="I29" i="9"/>
  <c r="I28" i="9"/>
  <c r="I27" i="9"/>
  <c r="I27" i="1"/>
  <c r="I28" i="1"/>
  <c r="E28" i="9"/>
  <c r="E27" i="9"/>
  <c r="I26" i="9"/>
  <c r="I30" i="9" s="1"/>
  <c r="E26" i="9"/>
  <c r="E30" i="9" s="1"/>
  <c r="I25" i="9"/>
  <c r="E25" i="9"/>
  <c r="I24" i="9"/>
  <c r="E24" i="9"/>
  <c r="K20" i="9"/>
  <c r="K19" i="9"/>
  <c r="K18" i="9"/>
  <c r="K17" i="9"/>
  <c r="K3" i="9" s="1"/>
  <c r="K16" i="9"/>
  <c r="K15" i="9"/>
  <c r="K14" i="9"/>
  <c r="K13" i="9"/>
  <c r="K12" i="9"/>
  <c r="K11" i="9"/>
  <c r="K10" i="9"/>
  <c r="K10" i="1"/>
  <c r="K11" i="1"/>
  <c r="K12" i="1"/>
  <c r="K3" i="1" s="1"/>
  <c r="K13" i="1"/>
  <c r="K14" i="1"/>
  <c r="K15" i="1"/>
  <c r="K16" i="1"/>
  <c r="K17" i="1"/>
  <c r="K18" i="1"/>
  <c r="K19" i="1"/>
  <c r="K20" i="1"/>
  <c r="M24" i="1"/>
  <c r="M27" i="1" s="1"/>
  <c r="E29" i="1"/>
  <c r="H3" i="1"/>
  <c r="E28" i="1"/>
  <c r="E27" i="1"/>
  <c r="E26" i="1"/>
  <c r="E24" i="1"/>
  <c r="E25" i="1"/>
  <c r="M26" i="1"/>
  <c r="M25" i="1"/>
  <c r="H3" i="9"/>
  <c r="I26" i="1"/>
  <c r="I25" i="1"/>
  <c r="I24" i="1"/>
  <c r="J24" i="1" s="1"/>
  <c r="I30" i="1"/>
  <c r="J27" i="1" s="1"/>
  <c r="J28" i="1"/>
  <c r="J29" i="1"/>
  <c r="J25" i="1"/>
  <c r="J26" i="1"/>
  <c r="F29" i="9" l="1"/>
  <c r="F24" i="9"/>
  <c r="F25" i="9"/>
  <c r="F28" i="9"/>
  <c r="J29" i="9"/>
  <c r="F27" i="9"/>
  <c r="J30" i="1"/>
  <c r="J28" i="9"/>
  <c r="J27" i="9"/>
  <c r="J25" i="9"/>
  <c r="J24" i="9"/>
  <c r="J26" i="9"/>
  <c r="F28" i="1"/>
  <c r="N25" i="9"/>
  <c r="N26" i="1"/>
  <c r="N25" i="1"/>
  <c r="N24" i="1"/>
  <c r="N27" i="1" s="1"/>
  <c r="F26" i="9"/>
  <c r="E30" i="1"/>
  <c r="M27" i="9"/>
  <c r="N26" i="9" s="1"/>
  <c r="J3" i="9"/>
  <c r="F24" i="1" l="1"/>
  <c r="F25" i="1"/>
  <c r="F27" i="1"/>
  <c r="F26" i="1"/>
  <c r="F30" i="9"/>
  <c r="N24" i="9"/>
  <c r="N27" i="9" s="1"/>
  <c r="J30" i="9"/>
  <c r="F29" i="1"/>
  <c r="I3" i="9"/>
  <c r="F30" i="1" l="1"/>
  <c r="I3" i="1" s="1"/>
</calcChain>
</file>

<file path=xl/sharedStrings.xml><?xml version="1.0" encoding="utf-8"?>
<sst xmlns="http://schemas.openxmlformats.org/spreadsheetml/2006/main" count="194" uniqueCount="76">
  <si>
    <t>00/00/00</t>
  </si>
  <si>
    <t>%</t>
  </si>
  <si>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トラッカー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</si>
  <si>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</si>
  <si>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</si>
  <si>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ステータス</t>
    </r>
  </si>
  <si>
    <r>
      <t xml:space="preserve"># </t>
    </r>
    <r>
      <rPr>
        <sz val="11"/>
        <color theme="1"/>
        <rFont val="MS PGothic"/>
        <family val="2"/>
        <charset val="128"/>
      </rPr>
      <t>完了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</si>
  <si>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</si>
  <si>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t xml:space="preserve"># </t>
    </r>
    <r>
      <rPr>
        <sz val="11"/>
        <color theme="1"/>
        <rFont val="MS PGothic"/>
        <family val="2"/>
        <charset val="128"/>
      </rPr>
      <t>リスクあり</t>
    </r>
  </si>
  <si>
    <r>
      <rPr>
        <sz val="11"/>
        <color theme="1"/>
        <rFont val="MS PGothic"/>
        <family val="2"/>
        <charset val="128"/>
      </rPr>
      <t>完了までの平均日数</t>
    </r>
  </si>
  <si>
    <r>
      <rPr>
        <b/>
        <sz val="12"/>
        <color theme="1"/>
        <rFont val="MS PGothic"/>
        <family val="2"/>
        <charset val="128"/>
      </rPr>
      <t>順調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</si>
  <si>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</si>
  <si>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プロジェクト</t>
    </r>
  </si>
  <si>
    <r>
      <rPr>
        <b/>
        <sz val="10"/>
        <color theme="0"/>
        <rFont val="MS PGothic"/>
        <family val="2"/>
        <charset val="128"/>
      </rPr>
      <t>プロジェクト</t>
    </r>
    <r>
      <rPr>
        <b/>
        <sz val="10"/>
        <color theme="0"/>
        <rFont val="Century Gothic"/>
        <family val="2"/>
      </rPr>
      <t xml:space="preserve"> ID</t>
    </r>
  </si>
  <si>
    <r>
      <rPr>
        <b/>
        <sz val="10"/>
        <color theme="0"/>
        <rFont val="MS PGothic"/>
        <family val="2"/>
        <charset val="128"/>
      </rPr>
      <t>名前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</si>
  <si>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</si>
  <si>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1"/>
        <rFont val="MS PGothic"/>
        <family val="2"/>
        <charset val="128"/>
      </rPr>
      <t>リサーチ終了日</t>
    </r>
  </si>
  <si>
    <r>
      <rPr>
        <b/>
        <sz val="10"/>
        <color theme="1"/>
        <rFont val="MS PGothic"/>
        <family val="2"/>
        <charset val="128"/>
      </rPr>
      <t>承認終了日</t>
    </r>
  </si>
  <si>
    <r>
      <rPr>
        <b/>
        <sz val="10"/>
        <color theme="1"/>
        <rFont val="MS PGothic"/>
        <family val="2"/>
        <charset val="128"/>
      </rPr>
      <t>開発終了日</t>
    </r>
  </si>
  <si>
    <r>
      <rPr>
        <b/>
        <sz val="10"/>
        <color theme="1"/>
        <rFont val="MS PGothic"/>
        <family val="2"/>
        <charset val="128"/>
      </rPr>
      <t>テスト終了日</t>
    </r>
  </si>
  <si>
    <r>
      <rPr>
        <b/>
        <sz val="10"/>
        <color theme="0"/>
        <rFont val="MS PGothic"/>
        <family val="2"/>
        <charset val="128"/>
      </rPr>
      <t>実行終了日</t>
    </r>
  </si>
  <si>
    <r>
      <rPr>
        <b/>
        <sz val="10"/>
        <color theme="0"/>
        <rFont val="MS PGothic"/>
        <family val="2"/>
        <charset val="128"/>
      </rPr>
      <t>立ち上げ終了日</t>
    </r>
  </si>
  <si>
    <r>
      <rPr>
        <b/>
        <sz val="10"/>
        <color theme="0"/>
        <rFont val="MS PGothic"/>
        <family val="2"/>
        <charset val="128"/>
      </rPr>
      <t xml:space="preserve">期間
</t>
    </r>
    <r>
      <rPr>
        <sz val="10"/>
        <color theme="0"/>
        <rFont val="Century Gothic"/>
        <family val="2"/>
      </rPr>
      <t>(</t>
    </r>
    <r>
      <rPr>
        <sz val="10"/>
        <color theme="0"/>
        <rFont val="MS PGothic"/>
        <family val="2"/>
        <charset val="128"/>
      </rPr>
      <t>日数</t>
    </r>
    <r>
      <rPr>
        <sz val="10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</si>
  <si>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ステージ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</si>
  <si>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</si>
  <si>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タイプ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</si>
  <si>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</si>
  <si>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theme="1"/>
        <rFont val="MS PGothic"/>
        <family val="2"/>
        <charset val="128"/>
      </rPr>
      <t>アルファ</t>
    </r>
  </si>
  <si>
    <r>
      <rPr>
        <sz val="10"/>
        <color theme="1"/>
        <rFont val="MS PGothic"/>
        <family val="2"/>
        <charset val="128"/>
      </rPr>
      <t>立ち上げ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</si>
  <si>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</si>
  <si>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ハイブリッド</t>
    </r>
  </si>
  <si>
    <r>
      <rPr>
        <sz val="10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</si>
  <si>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</si>
  <si>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社内</t>
    </r>
  </si>
  <si>
    <r>
      <rPr>
        <sz val="10"/>
        <color rgb="FF000000"/>
        <rFont val="MS PGothic"/>
        <family val="2"/>
        <charset val="128"/>
      </rPr>
      <t>ベータ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</si>
  <si>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</si>
  <si>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</si>
  <si>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社外</t>
    </r>
  </si>
  <si>
    <r>
      <rPr>
        <sz val="10"/>
        <color rgb="FF000000"/>
        <rFont val="MS PGothic"/>
        <family val="2"/>
        <charset val="128"/>
      </rPr>
      <t>承認</t>
    </r>
  </si>
  <si>
    <r>
      <rPr>
        <sz val="10"/>
        <color rgb="FF000000"/>
        <rFont val="MS PGothic"/>
        <family val="2"/>
        <charset val="128"/>
      </rPr>
      <t>ガンマ</t>
    </r>
  </si>
  <si>
    <r>
      <rPr>
        <sz val="10"/>
        <color rgb="FF000000"/>
        <rFont val="MS PGothic"/>
        <family val="2"/>
        <charset val="128"/>
      </rPr>
      <t>開発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</si>
  <si>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</si>
  <si>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ハイブリッド</t>
    </r>
  </si>
  <si>
    <r>
      <rPr>
        <sz val="10"/>
        <color theme="1"/>
        <rFont val="MS PGothic"/>
        <family val="2"/>
        <charset val="128"/>
      </rPr>
      <t>デルタ</t>
    </r>
  </si>
  <si>
    <r>
      <rPr>
        <sz val="10"/>
        <color rgb="FF000000"/>
        <rFont val="MS PGothic"/>
        <family val="2"/>
        <charset val="128"/>
      </rPr>
      <t>社内</t>
    </r>
  </si>
  <si>
    <r>
      <rPr>
        <sz val="10"/>
        <color theme="1"/>
        <rFont val="MS PGothic"/>
        <family val="2"/>
        <charset val="128"/>
      </rPr>
      <t>テスト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</si>
  <si>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</si>
  <si>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イプシロン</t>
    </r>
  </si>
  <si>
    <r>
      <rPr>
        <sz val="10"/>
        <color rgb="FF000000"/>
        <rFont val="MS PGothic"/>
        <family val="2"/>
        <charset val="128"/>
      </rPr>
      <t>リサーチ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</si>
  <si>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</si>
  <si>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実行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</si>
  <si>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</si>
  <si>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ゼータ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</si>
  <si>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</si>
  <si>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0"/>
        <rFont val="MS PGothic"/>
        <family val="2"/>
        <charset val="128"/>
      </rPr>
      <t>立ち上げ</t>
    </r>
  </si>
  <si>
    <r>
      <rPr>
        <sz val="10"/>
        <color theme="1"/>
        <rFont val="MS PGothic"/>
        <family val="2"/>
        <charset val="128"/>
      </rPr>
      <t>リスクあり</t>
    </r>
  </si>
  <si>
    <r>
      <rPr>
        <sz val="10"/>
        <color theme="1"/>
        <rFont val="MS PGothic"/>
        <family val="2"/>
        <charset val="128"/>
      </rPr>
      <t>エータ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</si>
  <si>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</si>
  <si>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シータ</t>
    </r>
  </si>
  <si>
    <r>
      <rPr>
        <sz val="10"/>
        <color rgb="FF000000"/>
        <rFont val="MS PGothic"/>
        <family val="2"/>
        <charset val="128"/>
      </rPr>
      <t>リスクあり</t>
    </r>
  </si>
  <si>
    <r>
      <rPr>
        <sz val="10"/>
        <color theme="1"/>
        <rFont val="MS PGothic"/>
        <family val="2"/>
        <charset val="128"/>
      </rPr>
      <t>イオタ</t>
    </r>
  </si>
  <si>
    <r>
      <rPr>
        <sz val="10"/>
        <color rgb="FF000000"/>
        <rFont val="MS PGothic"/>
        <family val="2"/>
        <charset val="128"/>
      </rPr>
      <t>実行</t>
    </r>
  </si>
  <si>
    <r>
      <rPr>
        <sz val="10"/>
        <color theme="1"/>
        <rFont val="MS PGothic"/>
        <family val="2"/>
        <charset val="128"/>
      </rPr>
      <t>カッパ</t>
    </r>
  </si>
  <si>
    <r>
      <rPr>
        <sz val="10"/>
        <color rgb="FF000000"/>
        <rFont val="MS PGothic"/>
        <family val="2"/>
        <charset val="128"/>
      </rPr>
      <t>立ち上げ</t>
    </r>
  </si>
  <si>
    <r>
      <rPr>
        <sz val="10"/>
        <color theme="1"/>
        <rFont val="MS PGothic"/>
        <family val="2"/>
        <charset val="128"/>
      </rPr>
      <t>ラムダ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</si>
  <si>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ステージ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</si>
  <si>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</si>
  <si>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タイプ</t>
    </r>
    <r>
      <rPr>
        <sz val="16"/>
        <color theme="1"/>
        <rFont val="Century Gothic"/>
        <family val="2"/>
      </rPr>
      <t xml:space="preserve"> %</t>
    </r>
  </si>
  <si>
    <r>
      <rPr>
        <sz val="10"/>
        <color theme="1"/>
        <rFont val="MS PGothic"/>
        <family val="2"/>
        <charset val="128"/>
      </rPr>
      <t>ステージ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</si>
  <si>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</si>
  <si>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</si>
  <si>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社外</t>
    </r>
  </si>
  <si>
    <r>
      <rPr>
        <b/>
        <sz val="10"/>
        <color theme="1"/>
        <rFont val="MS PGothic"/>
        <family val="2"/>
        <charset val="128"/>
      </rPr>
      <t>合計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</si>
  <si>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1" type="noConversion"/>
  </si>
  <si>
    <r>
      <rPr>
        <b/>
        <sz val="24"/>
        <color theme="1" tint="0.34998626667073579"/>
        <rFont val="MS PGothic"/>
        <family val="2"/>
        <charset val="128"/>
      </rPr>
      <t>プロジェクト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パイプライン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トラッカー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</si>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</sst>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3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2"/>
      <color theme="1" tint="0.34998626667073579"/>
      <name val="MS PGothic"/>
      <family val="2"/>
      <charset val="128"/>
    </font>
    <font>
      <sz val="10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2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theme="0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theme="0"/>
      <name val="Century Gothic"/>
      <family val="2"/>
    </font>
    <font>
      <sz val="10"/>
      <color rgb="FF000000"/>
      <name val="Century Gothic"/>
      <family val="2"/>
    </font>
    <font>
      <sz val="12"/>
      <color theme="1"/>
      <name val="Century Gothic"/>
      <family val="2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b/>
      <sz val="24"/>
      <color theme="1" tint="0.34998626667073579"/>
      <name val="Century Gothic"/>
      <family val="2"/>
    </font>
    <font>
      <b/>
      <sz val="24"/>
      <color theme="1" tint="0.34998626667073579"/>
      <name val="MS PGothic"/>
      <family val="2"/>
      <charset val="128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5"/>
    <xf numFmtId="0" fontId="19" fillId="2" borderId="0" xfId="0" applyFont="1" applyFill="1" applyAlignment="1">
      <alignment vertical="center"/>
    </xf>
    <xf numFmtId="0" fontId="20" fillId="0" borderId="0" xfId="0" applyFont="1" applyAlignment="1">
      <alignment horizontal="left" vertical="center" wrapText="1" indent="1"/>
    </xf>
    <xf numFmtId="0" fontId="21" fillId="2" borderId="0" xfId="0" applyFont="1" applyFill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2" borderId="0" xfId="0" applyFont="1" applyFill="1" applyAlignment="1">
      <alignment vertical="center" wrapText="1"/>
    </xf>
    <xf numFmtId="166" fontId="22" fillId="2" borderId="4" xfId="0" applyNumberFormat="1" applyFont="1" applyFill="1" applyBorder="1" applyAlignment="1">
      <alignment horizontal="center" vertical="center" wrapText="1"/>
    </xf>
    <xf numFmtId="0" fontId="22" fillId="17" borderId="4" xfId="0" applyFont="1" applyFill="1" applyBorder="1" applyAlignment="1">
      <alignment horizontal="center" vertical="center" wrapText="1"/>
    </xf>
    <xf numFmtId="1" fontId="23" fillId="19" borderId="4" xfId="6" applyNumberFormat="1" applyFont="1" applyFill="1" applyBorder="1" applyAlignment="1">
      <alignment horizontal="center" vertical="center" wrapText="1"/>
    </xf>
    <xf numFmtId="9" fontId="23" fillId="18" borderId="4" xfId="6" applyFont="1" applyFill="1" applyBorder="1" applyAlignment="1">
      <alignment horizontal="center" vertical="center" wrapText="1"/>
    </xf>
    <xf numFmtId="1" fontId="23" fillId="20" borderId="4" xfId="6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20" fillId="2" borderId="0" xfId="0" applyFont="1" applyFill="1" applyAlignment="1">
      <alignment wrapText="1"/>
    </xf>
    <xf numFmtId="0" fontId="26" fillId="6" borderId="1" xfId="0" applyFont="1" applyFill="1" applyBorder="1" applyAlignment="1">
      <alignment horizontal="left" vertical="center" wrapText="1" indent="1"/>
    </xf>
    <xf numFmtId="0" fontId="26" fillId="3" borderId="10" xfId="0" applyFont="1" applyFill="1" applyBorder="1" applyAlignment="1">
      <alignment horizontal="center" vertical="center" wrapText="1"/>
    </xf>
    <xf numFmtId="0" fontId="27" fillId="13" borderId="1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6" fillId="15" borderId="1" xfId="0" applyFont="1" applyFill="1" applyBorder="1" applyAlignment="1">
      <alignment horizontal="center" vertical="center" wrapText="1"/>
    </xf>
    <xf numFmtId="0" fontId="26" fillId="16" borderId="10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 indent="1"/>
    </xf>
    <xf numFmtId="0" fontId="29" fillId="2" borderId="1" xfId="0" applyFont="1" applyFill="1" applyBorder="1" applyAlignment="1">
      <alignment horizontal="left" vertical="center" wrapText="1" indent="1" readingOrder="1"/>
    </xf>
    <xf numFmtId="0" fontId="20" fillId="2" borderId="1" xfId="0" applyFont="1" applyFill="1" applyBorder="1" applyAlignment="1">
      <alignment horizontal="left" vertical="center" wrapText="1" indent="1"/>
    </xf>
    <xf numFmtId="165" fontId="20" fillId="0" borderId="10" xfId="0" applyNumberFormat="1" applyFont="1" applyBorder="1" applyAlignment="1">
      <alignment horizontal="center" vertical="center" wrapText="1"/>
    </xf>
    <xf numFmtId="165" fontId="20" fillId="0" borderId="1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20" fillId="5" borderId="1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0" fontId="20" fillId="13" borderId="1" xfId="0" applyFont="1" applyFill="1" applyBorder="1" applyAlignment="1">
      <alignment horizontal="left" vertical="center" wrapText="1" indent="1"/>
    </xf>
    <xf numFmtId="0" fontId="20" fillId="5" borderId="1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/>
    </xf>
    <xf numFmtId="0" fontId="20" fillId="10" borderId="1" xfId="0" applyFont="1" applyFill="1" applyBorder="1" applyAlignment="1">
      <alignment horizontal="left" vertical="center" wrapText="1" indent="1"/>
    </xf>
    <xf numFmtId="164" fontId="29" fillId="2" borderId="1" xfId="0" applyNumberFormat="1" applyFont="1" applyFill="1" applyBorder="1" applyAlignment="1">
      <alignment horizontal="left" vertical="center" wrapText="1" indent="1" readingOrder="1"/>
    </xf>
    <xf numFmtId="165" fontId="29" fillId="0" borderId="10" xfId="0" applyNumberFormat="1" applyFont="1" applyBorder="1" applyAlignment="1">
      <alignment horizontal="center" vertical="center" wrapText="1" readingOrder="1"/>
    </xf>
    <xf numFmtId="165" fontId="29" fillId="0" borderId="11" xfId="0" applyNumberFormat="1" applyFont="1" applyBorder="1" applyAlignment="1">
      <alignment horizontal="center" vertical="center" wrapText="1" readingOrder="1"/>
    </xf>
    <xf numFmtId="165" fontId="29" fillId="0" borderId="1" xfId="0" applyNumberFormat="1" applyFont="1" applyBorder="1" applyAlignment="1">
      <alignment horizontal="center" vertical="center" wrapText="1" readingOrder="1"/>
    </xf>
    <xf numFmtId="0" fontId="29" fillId="0" borderId="1" xfId="0" applyFont="1" applyBorder="1" applyAlignment="1">
      <alignment horizontal="left" vertical="center" wrapText="1" indent="1" readingOrder="1"/>
    </xf>
    <xf numFmtId="0" fontId="29" fillId="10" borderId="1" xfId="0" applyFont="1" applyFill="1" applyBorder="1" applyAlignment="1">
      <alignment horizontal="left" vertical="center" wrapText="1" indent="1" readingOrder="1"/>
    </xf>
    <xf numFmtId="0" fontId="29" fillId="11" borderId="1" xfId="0" applyFont="1" applyFill="1" applyBorder="1" applyAlignment="1">
      <alignment horizontal="left" vertical="center" wrapText="1" indent="1" readingOrder="1"/>
    </xf>
    <xf numFmtId="0" fontId="29" fillId="14" borderId="1" xfId="0" applyFont="1" applyFill="1" applyBorder="1" applyAlignment="1">
      <alignment horizontal="left" vertical="center" wrapText="1" indent="1" readingOrder="1"/>
    </xf>
    <xf numFmtId="0" fontId="29" fillId="12" borderId="1" xfId="0" applyFont="1" applyFill="1" applyBorder="1" applyAlignment="1">
      <alignment horizontal="left" vertical="center" wrapText="1" indent="1" readingOrder="1"/>
    </xf>
    <xf numFmtId="0" fontId="20" fillId="8" borderId="1" xfId="0" applyFont="1" applyFill="1" applyBorder="1" applyAlignment="1">
      <alignment horizontal="left" vertical="center" wrapText="1" indent="1"/>
    </xf>
    <xf numFmtId="0" fontId="20" fillId="15" borderId="1" xfId="0" applyFont="1" applyFill="1" applyBorder="1" applyAlignment="1">
      <alignment horizontal="left" vertical="center" wrapText="1" indent="1"/>
    </xf>
    <xf numFmtId="0" fontId="28" fillId="16" borderId="1" xfId="0" applyFont="1" applyFill="1" applyBorder="1" applyAlignment="1">
      <alignment horizontal="left" vertical="center" wrapText="1" indent="1"/>
    </xf>
    <xf numFmtId="0" fontId="20" fillId="20" borderId="1" xfId="0" applyFont="1" applyFill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/>
    </xf>
    <xf numFmtId="0" fontId="25" fillId="2" borderId="0" xfId="0" applyFont="1" applyFill="1" applyAlignment="1">
      <alignment horizontal="left" vertical="center"/>
    </xf>
    <xf numFmtId="0" fontId="20" fillId="0" borderId="0" xfId="0" applyFont="1" applyAlignment="1">
      <alignment horizontal="left" vertical="center" indent="1"/>
    </xf>
    <xf numFmtId="0" fontId="20" fillId="9" borderId="1" xfId="0" applyFont="1" applyFill="1" applyBorder="1" applyAlignment="1">
      <alignment horizontal="left" vertical="center" indent="1"/>
    </xf>
    <xf numFmtId="0" fontId="20" fillId="9" borderId="1" xfId="0" applyFont="1" applyFill="1" applyBorder="1" applyAlignment="1">
      <alignment horizontal="center" vertical="center"/>
    </xf>
    <xf numFmtId="1" fontId="20" fillId="4" borderId="1" xfId="0" applyNumberFormat="1" applyFont="1" applyFill="1" applyBorder="1" applyAlignment="1">
      <alignment horizontal="center" vertical="center"/>
    </xf>
    <xf numFmtId="9" fontId="20" fillId="4" borderId="1" xfId="6" applyFont="1" applyFill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 indent="1"/>
    </xf>
    <xf numFmtId="0" fontId="20" fillId="0" borderId="1" xfId="0" applyFont="1" applyBorder="1" applyAlignment="1">
      <alignment horizontal="left" vertical="center" indent="1"/>
    </xf>
    <xf numFmtId="0" fontId="20" fillId="11" borderId="1" xfId="0" applyFont="1" applyFill="1" applyBorder="1" applyAlignment="1">
      <alignment horizontal="left" vertical="center" indent="1"/>
    </xf>
    <xf numFmtId="0" fontId="29" fillId="2" borderId="3" xfId="0" applyFont="1" applyFill="1" applyBorder="1" applyAlignment="1">
      <alignment horizontal="left" vertical="center" wrapText="1" indent="1" readingOrder="1"/>
    </xf>
    <xf numFmtId="0" fontId="20" fillId="12" borderId="4" xfId="0" applyFont="1" applyFill="1" applyBorder="1" applyAlignment="1">
      <alignment horizontal="left" vertical="center" indent="1"/>
    </xf>
    <xf numFmtId="1" fontId="20" fillId="4" borderId="4" xfId="0" applyNumberFormat="1" applyFont="1" applyFill="1" applyBorder="1" applyAlignment="1">
      <alignment horizontal="center" vertical="center"/>
    </xf>
    <xf numFmtId="9" fontId="20" fillId="4" borderId="4" xfId="6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 indent="1"/>
    </xf>
    <xf numFmtId="1" fontId="27" fillId="9" borderId="8" xfId="0" applyNumberFormat="1" applyFont="1" applyFill="1" applyBorder="1" applyAlignment="1">
      <alignment horizontal="center" vertical="center"/>
    </xf>
    <xf numFmtId="9" fontId="27" fillId="9" borderId="8" xfId="6" applyFont="1" applyFill="1" applyBorder="1" applyAlignment="1">
      <alignment horizontal="center" vertical="center"/>
    </xf>
    <xf numFmtId="0" fontId="20" fillId="0" borderId="5" xfId="0" applyFont="1" applyBorder="1" applyAlignment="1">
      <alignment horizontal="left" vertical="center" wrapText="1" indent="1"/>
    </xf>
    <xf numFmtId="0" fontId="30" fillId="0" borderId="0" xfId="0" applyFont="1"/>
    <xf numFmtId="167" fontId="20" fillId="0" borderId="10" xfId="0" applyNumberFormat="1" applyFont="1" applyBorder="1" applyAlignment="1">
      <alignment horizontal="center" vertical="center" wrapText="1"/>
    </xf>
    <xf numFmtId="167" fontId="20" fillId="0" borderId="11" xfId="0" applyNumberFormat="1" applyFont="1" applyBorder="1" applyAlignment="1">
      <alignment horizontal="center" vertical="center" wrapText="1"/>
    </xf>
    <xf numFmtId="167" fontId="20" fillId="0" borderId="1" xfId="0" applyNumberFormat="1" applyFont="1" applyBorder="1" applyAlignment="1">
      <alignment horizontal="center" vertical="center" wrapText="1"/>
    </xf>
    <xf numFmtId="167" fontId="29" fillId="0" borderId="10" xfId="0" applyNumberFormat="1" applyFont="1" applyBorder="1" applyAlignment="1">
      <alignment horizontal="center" vertical="center" wrapText="1" readingOrder="1"/>
    </xf>
    <xf numFmtId="167" fontId="29" fillId="0" borderId="11" xfId="0" applyNumberFormat="1" applyFont="1" applyBorder="1" applyAlignment="1">
      <alignment horizontal="center" vertical="center" wrapText="1" readingOrder="1"/>
    </xf>
    <xf numFmtId="167" fontId="29" fillId="0" borderId="1" xfId="0" applyNumberFormat="1" applyFont="1" applyBorder="1" applyAlignment="1">
      <alignment horizontal="center" vertical="center" wrapText="1" readingOrder="1"/>
    </xf>
    <xf numFmtId="0" fontId="32" fillId="0" borderId="0" xfId="5" applyFont="1"/>
    <xf numFmtId="0" fontId="22" fillId="2" borderId="5" xfId="0" applyFont="1" applyFill="1" applyBorder="1" applyAlignment="1">
      <alignment horizontal="left" vertical="center" indent="1"/>
    </xf>
    <xf numFmtId="0" fontId="22" fillId="2" borderId="6" xfId="0" applyFont="1" applyFill="1" applyBorder="1" applyAlignment="1">
      <alignment horizontal="left" vertical="center" indent="1"/>
    </xf>
    <xf numFmtId="0" fontId="22" fillId="2" borderId="7" xfId="0" applyFont="1" applyFill="1" applyBorder="1" applyAlignment="1">
      <alignment horizontal="left" vertical="center" indent="1"/>
    </xf>
    <xf numFmtId="0" fontId="25" fillId="2" borderId="9" xfId="0" applyFont="1" applyFill="1" applyBorder="1" applyAlignment="1">
      <alignment horizontal="left" vertical="center"/>
    </xf>
    <xf numFmtId="0" fontId="21" fillId="2" borderId="9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center" vertical="center" wrapText="1"/>
    </xf>
    <xf numFmtId="1" fontId="23" fillId="3" borderId="5" xfId="6" applyNumberFormat="1" applyFont="1" applyFill="1" applyBorder="1" applyAlignment="1">
      <alignment horizontal="center" vertical="center" wrapText="1"/>
    </xf>
    <xf numFmtId="1" fontId="23" fillId="3" borderId="7" xfId="6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top" wrapText="1"/>
    </xf>
    <xf numFmtId="0" fontId="33" fillId="2" borderId="0" xfId="0" applyFont="1" applyFill="1" applyAlignment="1">
      <alignment vertical="center"/>
    </xf>
    <xf numFmtId="0" fontId="35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2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00BD32"/>
      <color rgb="FF66FAF8"/>
      <color rgb="FFFF6237"/>
      <color rgb="FF43C724"/>
      <color rgb="FFE0F99C"/>
      <color rgb="FFC8FAEE"/>
      <color rgb="FF9CEEE3"/>
      <color rgb="FFEAEEF3"/>
      <color rgb="FFA5FAEC"/>
      <color rgb="FFFFB9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ステータス %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トラッカー'!$H$24:$H$29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'プロジェクト パイプライン トラッカー'!$I$24:$I$29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トラッカー'!$H$24:$H$29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'プロジェクト パイプライン トラッカー'!$I$24:$I$28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タイプ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'プロジェクト パイプライン トラッカー'!$L$24:$L$26</c:f>
              <c:strCache>
                <c:ptCount val="3"/>
                <c:pt idx="0">
                  <c:v>社内</c:v>
                </c:pt>
                <c:pt idx="1">
                  <c:v>社外</c:v>
                </c:pt>
                <c:pt idx="2">
                  <c:v>ハイブリッド</c:v>
                </c:pt>
              </c:strCache>
            </c:strRef>
          </c:cat>
          <c:val>
            <c:numRef>
              <c:f>'プロジェクト パイプライン トラッカー'!$M$24:$M$26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ステージ %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トラッカー'!$D$24:$D$29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'プロジェクト パイプライン トラッカー'!$E$24:$E$29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トラッカー'!$D$24:$D$29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'プロジェクト パイプライン トラッカー'!$E$24:$E$29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ステータス %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トラッカー'!$H$24:$H$29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'空白- プロジェクト パイプライン トラッカー'!$I$24:$I$29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トラッカー'!$H$24:$H$29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'空白- プロジェクト パイプライン トラッカー'!$I$24:$I$28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タイプ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'空白- プロジェクト パイプライン トラッカー'!$L$24:$L$26</c:f>
              <c:strCache>
                <c:ptCount val="3"/>
                <c:pt idx="0">
                  <c:v>社内</c:v>
                </c:pt>
                <c:pt idx="1">
                  <c:v>社外</c:v>
                </c:pt>
                <c:pt idx="2">
                  <c:v>ハイブリッド</c:v>
                </c:pt>
              </c:strCache>
            </c:strRef>
          </c:cat>
          <c:val>
            <c:numRef>
              <c:f>'空白- プロジェクト パイプライン トラッカー'!$M$24:$M$26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ステージ %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トラッカー'!$D$24:$D$29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'空白- プロジェクト パイプライン トラッカー'!$E$24:$E$29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トラッカー'!$D$24:$D$29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'空白- プロジェクト パイプライン トラッカー'!$E$24:$E$29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jp.smartsheet.com/try-it?trp=77762&amp;utm_language=JP&amp;utm_source=template-excel&amp;utm_medium=content&amp;utm_campaign=ic-Project+Pipeline+Tracker-excel-77762-jp&amp;lpa=ic+Project+Pipeline+Tracker+excel+77762+j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698500</xdr:colOff>
      <xdr:row>4</xdr:row>
      <xdr:rowOff>0</xdr:rowOff>
    </xdr:from>
    <xdr:to>
      <xdr:col>9</xdr:col>
      <xdr:colOff>533400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495300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676835</xdr:colOff>
      <xdr:row>0</xdr:row>
      <xdr:rowOff>114299</xdr:rowOff>
    </xdr:from>
    <xdr:to>
      <xdr:col>15</xdr:col>
      <xdr:colOff>0</xdr:colOff>
      <xdr:row>0</xdr:row>
      <xdr:rowOff>672352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BD3A03-1C2A-2202-10AD-16A793BFF2BC}"/>
            </a:ext>
          </a:extLst>
        </xdr:cNvPr>
        <xdr:cNvSpPr txBox="1"/>
      </xdr:nvSpPr>
      <xdr:spPr>
        <a:xfrm>
          <a:off x="14926235" y="114299"/>
          <a:ext cx="3196665" cy="558053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="horz" wrap="square" lIns="0" tIns="0" rIns="0" bIns="72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ja-JP" sz="1800" b="1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Smartsheet 無料お試し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4</xdr:row>
      <xdr:rowOff>0</xdr:rowOff>
    </xdr:from>
    <xdr:to>
      <xdr:col>9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660400</xdr:colOff>
      <xdr:row>4</xdr:row>
      <xdr:rowOff>76200</xdr:rowOff>
    </xdr:from>
    <xdr:to>
      <xdr:col>12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行 10 から始まるテーブルにダッシュボード データを入力します。 </a:t>
          </a:r>
        </a:p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ダッシュボード グラフィックスが自動的に入力されます。 </a:t>
          </a:r>
        </a:p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非シェーディング セルのみを完成させるユーザー。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762&amp;utm_language=JP&amp;utm_source=template-excel&amp;utm_medium=content&amp;utm_campaign=ic-Project+Pipeline+Tracker-excel-77762-jp&amp;lpa=ic+Project+Pipeline+Tracker+excel+77762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07"/>
  <sheetViews>
    <sheetView showGridLines="0" tabSelected="1" zoomScaleNormal="100" workbookViewId="0">
      <pane ySplit="1" topLeftCell="A2" activePane="bottomLeft" state="frozen"/>
      <selection pane="bottomLeft" activeCell="B32" sqref="B32:O32"/>
    </sheetView>
  </sheetViews>
  <sheetFormatPr baseColWidth="10" defaultColWidth="11" defaultRowHeight="13"/>
  <cols>
    <col min="1" max="1" width="3.33203125" style="3" customWidth="1"/>
    <col min="2" max="2" width="15.33203125" style="3" customWidth="1"/>
    <col min="3" max="3" width="39.83203125" style="3" customWidth="1"/>
    <col min="4" max="10" width="14.83203125" style="3" customWidth="1"/>
    <col min="11" max="11" width="11.83203125" style="3" customWidth="1"/>
    <col min="12" max="13" width="12.83203125" style="3" customWidth="1"/>
    <col min="14" max="14" width="12.1640625" style="3" customWidth="1"/>
    <col min="15" max="15" width="25.83203125" style="3" customWidth="1"/>
    <col min="16" max="16" width="3.33203125" style="3" customWidth="1"/>
    <col min="17" max="17" width="12.83203125" style="3" customWidth="1"/>
    <col min="18" max="18" width="3.33203125" style="3" customWidth="1"/>
    <col min="19" max="19" width="12.83203125" style="3" customWidth="1"/>
    <col min="20" max="20" width="3.33203125" style="3" customWidth="1"/>
    <col min="21" max="21" width="12" style="3" customWidth="1"/>
    <col min="22" max="22" width="3.33203125" style="3" customWidth="1"/>
    <col min="23" max="16384" width="11" style="3"/>
  </cols>
  <sheetData>
    <row r="1" spans="1:257" s="7" customFormat="1" ht="60" customHeight="1">
      <c r="B1" s="97" t="s">
        <v>74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7" s="10" customFormat="1" ht="25" customHeight="1">
      <c r="A2" s="9"/>
      <c r="B2" s="90" t="s">
        <v>3</v>
      </c>
      <c r="C2" s="90"/>
      <c r="D2" s="90"/>
      <c r="E2" s="90"/>
      <c r="F2" s="14" t="s">
        <v>4</v>
      </c>
      <c r="G2" s="15" t="s">
        <v>5</v>
      </c>
      <c r="H2" s="14" t="s">
        <v>6</v>
      </c>
      <c r="I2" s="14" t="s">
        <v>7</v>
      </c>
      <c r="J2" s="14" t="s">
        <v>8</v>
      </c>
      <c r="K2" s="93" t="s">
        <v>9</v>
      </c>
      <c r="L2" s="93"/>
      <c r="M2" s="16"/>
      <c r="N2" s="16"/>
      <c r="O2" s="17"/>
      <c r="P2" s="17"/>
      <c r="Q2" s="17"/>
      <c r="R2" s="17"/>
      <c r="S2" s="17"/>
      <c r="T2" s="17"/>
      <c r="U2" s="17"/>
      <c r="V2" s="17"/>
      <c r="W2" s="17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257" ht="35" customHeight="1" thickBot="1">
      <c r="A3" s="1"/>
      <c r="B3" s="86"/>
      <c r="C3" s="87"/>
      <c r="D3" s="87"/>
      <c r="E3" s="88"/>
      <c r="F3" s="18" t="s">
        <v>0</v>
      </c>
      <c r="G3" s="19" t="s">
        <v>10</v>
      </c>
      <c r="H3" s="20">
        <f>E29</f>
        <v>0</v>
      </c>
      <c r="I3" s="21" t="str">
        <f>IFERROR(F29/F30,"0")</f>
        <v>0</v>
      </c>
      <c r="J3" s="22">
        <f>I29</f>
        <v>0</v>
      </c>
      <c r="K3" s="94">
        <f>IFERROR(AVERAGEIF(K10:K20,"&lt;&gt;0"),"")</f>
        <v>78</v>
      </c>
      <c r="L3" s="95"/>
      <c r="M3" s="23"/>
      <c r="N3" s="23"/>
      <c r="O3" s="24"/>
      <c r="P3" s="24"/>
      <c r="Q3" s="24"/>
      <c r="R3" s="24"/>
      <c r="S3" s="24"/>
      <c r="T3" s="24"/>
      <c r="U3" s="24"/>
      <c r="V3" s="24"/>
      <c r="W3" s="24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>
      <c r="A4" s="1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23" customHeight="1">
      <c r="A5" s="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>
      <c r="A7" s="1"/>
      <c r="B7" s="92" t="s">
        <v>11</v>
      </c>
      <c r="C7" s="92"/>
      <c r="D7" s="9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>
      <c r="A8" s="1"/>
      <c r="B8" s="91" t="s">
        <v>12</v>
      </c>
      <c r="C8" s="91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7" customFormat="1" ht="35" customHeight="1">
      <c r="A9" s="6"/>
      <c r="B9" s="25" t="s">
        <v>13</v>
      </c>
      <c r="C9" s="25" t="s">
        <v>14</v>
      </c>
      <c r="D9" s="26" t="s">
        <v>15</v>
      </c>
      <c r="E9" s="27" t="s">
        <v>16</v>
      </c>
      <c r="F9" s="28" t="s">
        <v>17</v>
      </c>
      <c r="G9" s="29" t="s">
        <v>18</v>
      </c>
      <c r="H9" s="30" t="s">
        <v>19</v>
      </c>
      <c r="I9" s="31" t="s">
        <v>20</v>
      </c>
      <c r="J9" s="32" t="s">
        <v>21</v>
      </c>
      <c r="K9" s="33" t="s">
        <v>22</v>
      </c>
      <c r="L9" s="25" t="s">
        <v>23</v>
      </c>
      <c r="M9" s="25" t="s">
        <v>24</v>
      </c>
      <c r="N9" s="25" t="s">
        <v>25</v>
      </c>
      <c r="O9" s="25" t="s">
        <v>26</v>
      </c>
      <c r="P9" s="34"/>
      <c r="Q9" s="25" t="s">
        <v>23</v>
      </c>
      <c r="R9" s="34"/>
      <c r="S9" s="25" t="s">
        <v>24</v>
      </c>
      <c r="T9" s="34"/>
      <c r="U9" s="25" t="s">
        <v>25</v>
      </c>
      <c r="V9" s="34"/>
      <c r="W9" s="34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5" customFormat="1" ht="23" customHeight="1">
      <c r="A10" s="4"/>
      <c r="B10" s="35">
        <v>1</v>
      </c>
      <c r="C10" s="36" t="s">
        <v>27</v>
      </c>
      <c r="D10" s="37">
        <v>46389</v>
      </c>
      <c r="E10" s="38">
        <v>46395</v>
      </c>
      <c r="F10" s="39">
        <v>46402</v>
      </c>
      <c r="G10" s="39">
        <v>46414</v>
      </c>
      <c r="H10" s="39">
        <v>46418</v>
      </c>
      <c r="I10" s="39">
        <v>46438</v>
      </c>
      <c r="J10" s="37">
        <v>46446</v>
      </c>
      <c r="K10" s="40">
        <f>IF(J10=0,0,J10-D10)</f>
        <v>57</v>
      </c>
      <c r="L10" s="36" t="s">
        <v>28</v>
      </c>
      <c r="M10" s="41" t="s">
        <v>29</v>
      </c>
      <c r="N10" s="36" t="s">
        <v>30</v>
      </c>
      <c r="O10" s="36"/>
      <c r="P10" s="42"/>
      <c r="Q10" s="43" t="s">
        <v>31</v>
      </c>
      <c r="R10" s="42"/>
      <c r="S10" s="44" t="s">
        <v>32</v>
      </c>
      <c r="T10" s="45"/>
      <c r="U10" s="46" t="s">
        <v>33</v>
      </c>
      <c r="V10" s="45"/>
      <c r="W10" s="45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57" s="5" customFormat="1" ht="23" customHeight="1">
      <c r="A11" s="4"/>
      <c r="B11" s="35">
        <v>2</v>
      </c>
      <c r="C11" s="47" t="s">
        <v>34</v>
      </c>
      <c r="D11" s="48">
        <v>46391</v>
      </c>
      <c r="E11" s="49">
        <v>46398</v>
      </c>
      <c r="F11" s="50">
        <v>46405</v>
      </c>
      <c r="G11" s="50">
        <v>46422</v>
      </c>
      <c r="H11" s="50">
        <v>46436</v>
      </c>
      <c r="I11" s="50"/>
      <c r="J11" s="48"/>
      <c r="K11" s="40">
        <f t="shared" ref="K11:K20" si="0">IF(J11=0,0,J11-D11)</f>
        <v>0</v>
      </c>
      <c r="L11" s="35" t="s">
        <v>35</v>
      </c>
      <c r="M11" s="51" t="s">
        <v>36</v>
      </c>
      <c r="N11" s="35" t="s">
        <v>37</v>
      </c>
      <c r="O11" s="36"/>
      <c r="P11" s="42"/>
      <c r="Q11" s="52" t="s">
        <v>38</v>
      </c>
      <c r="R11" s="42"/>
      <c r="S11" s="35" t="s">
        <v>36</v>
      </c>
      <c r="T11" s="45"/>
      <c r="U11" s="53" t="s">
        <v>37</v>
      </c>
      <c r="V11" s="45"/>
      <c r="W11" s="45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23" customHeight="1">
      <c r="A12" s="4"/>
      <c r="B12" s="35">
        <v>3</v>
      </c>
      <c r="C12" s="47" t="s">
        <v>39</v>
      </c>
      <c r="D12" s="48">
        <v>46394</v>
      </c>
      <c r="E12" s="49">
        <v>46398</v>
      </c>
      <c r="F12" s="50">
        <v>46415</v>
      </c>
      <c r="G12" s="50">
        <v>46418</v>
      </c>
      <c r="H12" s="50"/>
      <c r="I12" s="50"/>
      <c r="J12" s="48"/>
      <c r="K12" s="40">
        <f t="shared" si="0"/>
        <v>0</v>
      </c>
      <c r="L12" s="35" t="s">
        <v>40</v>
      </c>
      <c r="M12" s="51" t="s">
        <v>36</v>
      </c>
      <c r="N12" s="35" t="s">
        <v>37</v>
      </c>
      <c r="O12" s="36"/>
      <c r="P12" s="42"/>
      <c r="Q12" s="54" t="s">
        <v>40</v>
      </c>
      <c r="R12" s="42"/>
      <c r="S12" s="35" t="s">
        <v>41</v>
      </c>
      <c r="T12" s="45"/>
      <c r="U12" s="55" t="s">
        <v>42</v>
      </c>
      <c r="V12" s="45"/>
      <c r="W12" s="45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3" customHeight="1">
      <c r="A13" s="4"/>
      <c r="B13" s="35">
        <v>4</v>
      </c>
      <c r="C13" s="41" t="s">
        <v>43</v>
      </c>
      <c r="D13" s="48">
        <v>46397</v>
      </c>
      <c r="E13" s="49">
        <v>46402</v>
      </c>
      <c r="F13" s="50">
        <v>46440</v>
      </c>
      <c r="G13" s="50"/>
      <c r="H13" s="50"/>
      <c r="I13" s="50"/>
      <c r="J13" s="48"/>
      <c r="K13" s="40">
        <f t="shared" si="0"/>
        <v>0</v>
      </c>
      <c r="L13" s="35" t="s">
        <v>38</v>
      </c>
      <c r="M13" s="51" t="s">
        <v>36</v>
      </c>
      <c r="N13" s="35" t="s">
        <v>44</v>
      </c>
      <c r="O13" s="36"/>
      <c r="P13" s="42"/>
      <c r="Q13" s="56" t="s">
        <v>45</v>
      </c>
      <c r="R13" s="42"/>
      <c r="S13" s="41" t="s">
        <v>46</v>
      </c>
      <c r="T13" s="45"/>
      <c r="U13" s="41"/>
      <c r="V13" s="45"/>
      <c r="W13" s="45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3" customHeight="1">
      <c r="A14" s="4"/>
      <c r="B14" s="35">
        <v>5</v>
      </c>
      <c r="C14" s="47" t="s">
        <v>47</v>
      </c>
      <c r="D14" s="48">
        <v>46400</v>
      </c>
      <c r="E14" s="49">
        <v>46407</v>
      </c>
      <c r="F14" s="50"/>
      <c r="G14" s="50"/>
      <c r="H14" s="50"/>
      <c r="I14" s="50"/>
      <c r="J14" s="48"/>
      <c r="K14" s="40">
        <f t="shared" si="0"/>
        <v>0</v>
      </c>
      <c r="L14" s="35" t="s">
        <v>48</v>
      </c>
      <c r="M14" s="51" t="s">
        <v>49</v>
      </c>
      <c r="N14" s="35" t="s">
        <v>44</v>
      </c>
      <c r="O14" s="36"/>
      <c r="P14" s="45"/>
      <c r="Q14" s="57" t="s">
        <v>50</v>
      </c>
      <c r="R14" s="45"/>
      <c r="S14" s="41" t="s">
        <v>51</v>
      </c>
      <c r="T14" s="45"/>
      <c r="U14" s="24"/>
      <c r="V14" s="45"/>
      <c r="W14" s="45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3" customHeight="1">
      <c r="A15" s="4"/>
      <c r="B15" s="35">
        <v>6</v>
      </c>
      <c r="C15" s="47" t="s">
        <v>52</v>
      </c>
      <c r="D15" s="48">
        <v>46403</v>
      </c>
      <c r="E15" s="49">
        <v>46416</v>
      </c>
      <c r="F15" s="50">
        <v>46432</v>
      </c>
      <c r="G15" s="50"/>
      <c r="H15" s="50"/>
      <c r="I15" s="50"/>
      <c r="J15" s="48"/>
      <c r="K15" s="40">
        <f t="shared" si="0"/>
        <v>0</v>
      </c>
      <c r="L15" s="35" t="s">
        <v>38</v>
      </c>
      <c r="M15" s="51" t="s">
        <v>53</v>
      </c>
      <c r="N15" s="35" t="s">
        <v>44</v>
      </c>
      <c r="O15" s="36"/>
      <c r="P15" s="45"/>
      <c r="Q15" s="58" t="s">
        <v>54</v>
      </c>
      <c r="R15" s="45"/>
      <c r="S15" s="59" t="s">
        <v>55</v>
      </c>
      <c r="T15" s="45"/>
      <c r="U15" s="24"/>
      <c r="V15" s="45"/>
      <c r="W15" s="45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3" customHeight="1">
      <c r="A16" s="4"/>
      <c r="B16" s="35">
        <v>7</v>
      </c>
      <c r="C16" s="60" t="s">
        <v>56</v>
      </c>
      <c r="D16" s="48">
        <v>46406</v>
      </c>
      <c r="E16" s="38">
        <v>46419</v>
      </c>
      <c r="F16" s="39">
        <v>46429</v>
      </c>
      <c r="G16" s="39">
        <v>46439</v>
      </c>
      <c r="H16" s="39"/>
      <c r="I16" s="39"/>
      <c r="J16" s="37"/>
      <c r="K16" s="40">
        <f t="shared" si="0"/>
        <v>0</v>
      </c>
      <c r="L16" s="35" t="s">
        <v>40</v>
      </c>
      <c r="M16" s="51" t="s">
        <v>57</v>
      </c>
      <c r="N16" s="35" t="s">
        <v>37</v>
      </c>
      <c r="O16" s="36"/>
      <c r="P16" s="45"/>
      <c r="Q16" s="24"/>
      <c r="R16" s="45"/>
      <c r="S16" s="24"/>
      <c r="T16" s="45"/>
      <c r="U16" s="24"/>
      <c r="V16" s="45"/>
      <c r="W16" s="45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3" customHeight="1">
      <c r="A17" s="4"/>
      <c r="B17" s="35">
        <v>8</v>
      </c>
      <c r="C17" s="60" t="s">
        <v>58</v>
      </c>
      <c r="D17" s="48">
        <v>46409</v>
      </c>
      <c r="E17" s="38">
        <v>46427</v>
      </c>
      <c r="F17" s="39">
        <v>46437</v>
      </c>
      <c r="G17" s="39">
        <v>46443</v>
      </c>
      <c r="H17" s="39">
        <v>46455</v>
      </c>
      <c r="I17" s="39"/>
      <c r="J17" s="37"/>
      <c r="K17" s="40">
        <f t="shared" si="0"/>
        <v>0</v>
      </c>
      <c r="L17" s="35" t="s">
        <v>35</v>
      </c>
      <c r="M17" s="51" t="s">
        <v>59</v>
      </c>
      <c r="N17" s="35" t="s">
        <v>44</v>
      </c>
      <c r="O17" s="36"/>
      <c r="P17" s="45"/>
      <c r="Q17" s="24"/>
      <c r="R17" s="45"/>
      <c r="S17" s="24"/>
      <c r="T17" s="45"/>
      <c r="U17" s="24"/>
      <c r="V17" s="45"/>
      <c r="W17" s="45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3" customHeight="1">
      <c r="A18" s="4"/>
      <c r="B18" s="35">
        <v>9</v>
      </c>
      <c r="C18" s="60" t="s">
        <v>60</v>
      </c>
      <c r="D18" s="48">
        <v>46412</v>
      </c>
      <c r="E18" s="38">
        <v>46423</v>
      </c>
      <c r="F18" s="39">
        <v>46433</v>
      </c>
      <c r="G18" s="39">
        <v>46443</v>
      </c>
      <c r="H18" s="39">
        <v>46446</v>
      </c>
      <c r="I18" s="39">
        <v>46460</v>
      </c>
      <c r="J18" s="37"/>
      <c r="K18" s="40">
        <f t="shared" si="0"/>
        <v>0</v>
      </c>
      <c r="L18" s="35" t="s">
        <v>61</v>
      </c>
      <c r="M18" s="51" t="s">
        <v>36</v>
      </c>
      <c r="N18" s="35" t="s">
        <v>42</v>
      </c>
      <c r="O18" s="36"/>
      <c r="P18" s="45"/>
      <c r="Q18" s="24"/>
      <c r="R18" s="45"/>
      <c r="S18" s="24"/>
      <c r="T18" s="45"/>
      <c r="U18" s="24"/>
      <c r="V18" s="45"/>
      <c r="W18" s="45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3" customHeight="1">
      <c r="A19" s="4"/>
      <c r="B19" s="35">
        <v>10</v>
      </c>
      <c r="C19" s="60" t="s">
        <v>62</v>
      </c>
      <c r="D19" s="48">
        <v>46415</v>
      </c>
      <c r="E19" s="38">
        <v>46424</v>
      </c>
      <c r="F19" s="39">
        <v>46448</v>
      </c>
      <c r="G19" s="39">
        <v>46472</v>
      </c>
      <c r="H19" s="39">
        <v>46483</v>
      </c>
      <c r="I19" s="39">
        <v>46493</v>
      </c>
      <c r="J19" s="37">
        <v>46497</v>
      </c>
      <c r="K19" s="40">
        <f t="shared" si="0"/>
        <v>82</v>
      </c>
      <c r="L19" s="35" t="s">
        <v>63</v>
      </c>
      <c r="M19" s="51" t="s">
        <v>41</v>
      </c>
      <c r="N19" s="35" t="s">
        <v>37</v>
      </c>
      <c r="O19" s="36"/>
      <c r="P19" s="45"/>
      <c r="Q19" s="24"/>
      <c r="R19" s="45"/>
      <c r="S19" s="24"/>
      <c r="T19" s="45"/>
      <c r="U19" s="24"/>
      <c r="V19" s="45"/>
      <c r="W19" s="45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3" customHeight="1">
      <c r="A20" s="4"/>
      <c r="B20" s="35">
        <v>11</v>
      </c>
      <c r="C20" s="60" t="s">
        <v>64</v>
      </c>
      <c r="D20" s="48">
        <v>46418</v>
      </c>
      <c r="E20" s="38">
        <v>46420</v>
      </c>
      <c r="F20" s="39">
        <v>46448</v>
      </c>
      <c r="G20" s="39">
        <v>46451</v>
      </c>
      <c r="H20" s="39">
        <v>46479</v>
      </c>
      <c r="I20" s="39">
        <v>46499</v>
      </c>
      <c r="J20" s="37">
        <v>46513</v>
      </c>
      <c r="K20" s="40">
        <f t="shared" si="0"/>
        <v>95</v>
      </c>
      <c r="L20" s="35" t="s">
        <v>63</v>
      </c>
      <c r="M20" s="51" t="s">
        <v>41</v>
      </c>
      <c r="N20" s="35" t="s">
        <v>44</v>
      </c>
      <c r="O20" s="36"/>
      <c r="P20" s="45"/>
      <c r="Q20" s="24"/>
      <c r="R20" s="45"/>
      <c r="S20" s="24"/>
      <c r="T20" s="45"/>
      <c r="U20" s="24"/>
      <c r="V20" s="45"/>
      <c r="W20" s="4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>
      <c r="A21" s="1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5" customHeight="1">
      <c r="A22" s="1"/>
      <c r="B22" s="23"/>
      <c r="C22" s="23"/>
      <c r="D22" s="91" t="s">
        <v>65</v>
      </c>
      <c r="E22" s="91"/>
      <c r="F22" s="91"/>
      <c r="G22" s="23"/>
      <c r="H22" s="91" t="s">
        <v>66</v>
      </c>
      <c r="I22" s="91"/>
      <c r="J22" s="91"/>
      <c r="K22" s="61"/>
      <c r="L22" s="89" t="s">
        <v>67</v>
      </c>
      <c r="M22" s="89"/>
      <c r="N22" s="89"/>
      <c r="O22" s="24"/>
      <c r="P22" s="24"/>
      <c r="Q22" s="24"/>
      <c r="R22" s="24"/>
      <c r="S22" s="24"/>
      <c r="T22" s="24"/>
      <c r="U22" s="24"/>
      <c r="V22" s="24"/>
      <c r="W22" s="24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8" customFormat="1" ht="23" customHeight="1">
      <c r="B23" s="62"/>
      <c r="C23" s="62"/>
      <c r="D23" s="63" t="s">
        <v>68</v>
      </c>
      <c r="E23" s="64" t="s">
        <v>69</v>
      </c>
      <c r="F23" s="64" t="s">
        <v>1</v>
      </c>
      <c r="G23" s="62"/>
      <c r="H23" s="63" t="s">
        <v>70</v>
      </c>
      <c r="I23" s="64" t="s">
        <v>69</v>
      </c>
      <c r="J23" s="64" t="s">
        <v>1</v>
      </c>
      <c r="K23" s="62"/>
      <c r="L23" s="63" t="s">
        <v>70</v>
      </c>
      <c r="M23" s="64" t="s">
        <v>69</v>
      </c>
      <c r="N23" s="64" t="s">
        <v>1</v>
      </c>
      <c r="O23" s="62"/>
      <c r="P23" s="62"/>
      <c r="Q23" s="62"/>
      <c r="R23" s="62"/>
      <c r="S23" s="62"/>
      <c r="T23" s="62"/>
      <c r="U23" s="62"/>
      <c r="V23" s="62"/>
      <c r="W23" s="62"/>
    </row>
    <row r="24" spans="1:257" s="8" customFormat="1" ht="23" customHeight="1">
      <c r="B24" s="62"/>
      <c r="C24" s="62"/>
      <c r="D24" s="43" t="s">
        <v>31</v>
      </c>
      <c r="E24" s="65">
        <f>COUNTIF(L10:L20, "Research")</f>
        <v>0</v>
      </c>
      <c r="F24" s="66" t="str">
        <f>IFERROR(E24/E30,"")</f>
        <v/>
      </c>
      <c r="G24" s="62"/>
      <c r="H24" s="67" t="s">
        <v>32</v>
      </c>
      <c r="I24" s="65">
        <f>COUNTIF(M10:M20, "Not Started")</f>
        <v>0</v>
      </c>
      <c r="J24" s="66" t="str">
        <f>IFERROR(I24/I30,"")</f>
        <v/>
      </c>
      <c r="K24" s="62"/>
      <c r="L24" s="68" t="s">
        <v>33</v>
      </c>
      <c r="M24" s="65">
        <f>COUNTIF(N10:N20, "Internal")</f>
        <v>0</v>
      </c>
      <c r="N24" s="66" t="str">
        <f>IFERROR(M24/M27,"")</f>
        <v/>
      </c>
      <c r="O24" s="62"/>
      <c r="P24" s="62"/>
      <c r="Q24" s="62"/>
      <c r="R24" s="62"/>
      <c r="S24" s="62"/>
      <c r="T24" s="62"/>
      <c r="U24" s="62"/>
      <c r="V24" s="62"/>
      <c r="W24" s="62"/>
    </row>
    <row r="25" spans="1:257" s="8" customFormat="1" ht="23" customHeight="1">
      <c r="B25" s="62"/>
      <c r="C25" s="62"/>
      <c r="D25" s="52" t="s">
        <v>38</v>
      </c>
      <c r="E25" s="65">
        <f>COUNTIF(L10:L20, "Approval")</f>
        <v>0</v>
      </c>
      <c r="F25" s="66" t="str">
        <f>IFERROR(E25/E30,"")</f>
        <v/>
      </c>
      <c r="G25" s="62"/>
      <c r="H25" s="35" t="s">
        <v>36</v>
      </c>
      <c r="I25" s="65">
        <f>COUNTIF(M10:M20, "In Progress")</f>
        <v>0</v>
      </c>
      <c r="J25" s="66" t="str">
        <f>IFERROR(I25/I30,"")</f>
        <v/>
      </c>
      <c r="K25" s="62"/>
      <c r="L25" s="69" t="s">
        <v>71</v>
      </c>
      <c r="M25" s="65">
        <f>COUNTIF(N10:N20, "External")</f>
        <v>0</v>
      </c>
      <c r="N25" s="66" t="str">
        <f>IFERROR(M25/M27,"")</f>
        <v/>
      </c>
      <c r="O25" s="62"/>
      <c r="P25" s="62"/>
      <c r="Q25" s="62"/>
      <c r="R25" s="62"/>
      <c r="S25" s="62"/>
      <c r="T25" s="62"/>
      <c r="U25" s="62"/>
      <c r="V25" s="62"/>
      <c r="W25" s="62"/>
    </row>
    <row r="26" spans="1:257" s="8" customFormat="1" ht="23" customHeight="1" thickBot="1">
      <c r="B26" s="62"/>
      <c r="C26" s="62"/>
      <c r="D26" s="54" t="s">
        <v>40</v>
      </c>
      <c r="E26" s="65">
        <f>COUNTIF(L10:L20, "Develop")</f>
        <v>0</v>
      </c>
      <c r="F26" s="66" t="str">
        <f>IFERROR(E26/E30,"")</f>
        <v/>
      </c>
      <c r="G26" s="62"/>
      <c r="H26" s="70" t="s">
        <v>41</v>
      </c>
      <c r="I26" s="65">
        <f>COUNTIF(M10:M20, "Complete")</f>
        <v>0</v>
      </c>
      <c r="J26" s="66" t="str">
        <f>IFERROR(I26/I30,"")</f>
        <v/>
      </c>
      <c r="K26" s="62"/>
      <c r="L26" s="71" t="s">
        <v>30</v>
      </c>
      <c r="M26" s="72">
        <f>COUNTIF(N10:N20, "Hybrid")</f>
        <v>0</v>
      </c>
      <c r="N26" s="73" t="str">
        <f>IFERROR(M26/M27,"")</f>
        <v/>
      </c>
      <c r="O26" s="62"/>
      <c r="P26" s="62"/>
      <c r="Q26" s="62"/>
      <c r="R26" s="62"/>
      <c r="S26" s="62"/>
      <c r="T26" s="62"/>
      <c r="U26" s="62"/>
      <c r="V26" s="62"/>
      <c r="W26" s="62"/>
    </row>
    <row r="27" spans="1:257" s="8" customFormat="1" ht="23" customHeight="1">
      <c r="B27" s="62"/>
      <c r="C27" s="62"/>
      <c r="D27" s="56" t="s">
        <v>45</v>
      </c>
      <c r="E27" s="65">
        <f>COUNTIF(L10:L20, "Test")</f>
        <v>0</v>
      </c>
      <c r="F27" s="66" t="str">
        <f>IFERROR(E27/E30,"")</f>
        <v/>
      </c>
      <c r="G27" s="62"/>
      <c r="H27" s="67" t="s">
        <v>46</v>
      </c>
      <c r="I27" s="65">
        <f>COUNTIF(M10:M20, "Overdue")</f>
        <v>0</v>
      </c>
      <c r="J27" s="66" t="str">
        <f>IFERROR(I27/I30,"")</f>
        <v/>
      </c>
      <c r="K27" s="62"/>
      <c r="L27" s="74" t="s">
        <v>72</v>
      </c>
      <c r="M27" s="75">
        <f>SUM(M22:M26)</f>
        <v>0</v>
      </c>
      <c r="N27" s="76">
        <f>SUM(N22:N26)</f>
        <v>0</v>
      </c>
      <c r="O27" s="62"/>
      <c r="P27" s="62"/>
      <c r="Q27" s="62"/>
      <c r="R27" s="62"/>
      <c r="S27" s="62"/>
      <c r="T27" s="62"/>
      <c r="U27" s="62"/>
      <c r="V27" s="62"/>
      <c r="W27" s="62"/>
    </row>
    <row r="28" spans="1:257" s="8" customFormat="1" ht="25" customHeight="1">
      <c r="B28" s="62"/>
      <c r="C28" s="62"/>
      <c r="D28" s="57" t="s">
        <v>50</v>
      </c>
      <c r="E28" s="65">
        <f>COUNTIF(L10:L20, "Execute")</f>
        <v>0</v>
      </c>
      <c r="F28" s="66" t="str">
        <f>IFERROR(E28/E30,"")</f>
        <v/>
      </c>
      <c r="G28" s="62"/>
      <c r="H28" s="67" t="s">
        <v>51</v>
      </c>
      <c r="I28" s="65">
        <f>COUNTIF(M10:M20, "Overdue")</f>
        <v>0</v>
      </c>
      <c r="J28" s="66" t="str">
        <f>IFERROR(I28/I30,"")</f>
        <v/>
      </c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</row>
    <row r="29" spans="1:257" s="8" customFormat="1" ht="25" customHeight="1" thickBot="1">
      <c r="B29" s="62"/>
      <c r="C29" s="62"/>
      <c r="D29" s="58" t="s">
        <v>54</v>
      </c>
      <c r="E29" s="72">
        <f>COUNTIF(L10:L20, "Launch")</f>
        <v>0</v>
      </c>
      <c r="F29" s="73" t="str">
        <f>IFERROR(E29/E30,"")</f>
        <v/>
      </c>
      <c r="G29" s="62"/>
      <c r="H29" s="77" t="s">
        <v>55</v>
      </c>
      <c r="I29" s="72">
        <f>COUNTIF(M10:M20, "On Hold")</f>
        <v>0</v>
      </c>
      <c r="J29" s="73" t="str">
        <f>IFERROR(I29/I30,"")</f>
        <v/>
      </c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</row>
    <row r="30" spans="1:257" s="8" customFormat="1" ht="25" customHeight="1">
      <c r="B30" s="62"/>
      <c r="C30" s="62"/>
      <c r="D30" s="74" t="s">
        <v>72</v>
      </c>
      <c r="E30" s="75">
        <f>SUM(E24:E29)</f>
        <v>0</v>
      </c>
      <c r="F30" s="76">
        <f>SUM(F24:F29)</f>
        <v>0</v>
      </c>
      <c r="G30" s="62"/>
      <c r="H30" s="74" t="s">
        <v>72</v>
      </c>
      <c r="I30" s="75">
        <f>SUM(I25:I29)</f>
        <v>0</v>
      </c>
      <c r="J30" s="76">
        <f>SUM(J25:J29)</f>
        <v>0</v>
      </c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</row>
    <row r="31" spans="1:257" s="8" customFormat="1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</row>
    <row r="32" spans="1:257" customFormat="1" ht="50" customHeight="1">
      <c r="A32" s="3"/>
      <c r="B32" s="98" t="s">
        <v>75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78"/>
      <c r="Q32" s="78"/>
      <c r="R32" s="78"/>
      <c r="S32" s="78"/>
      <c r="T32" s="78"/>
      <c r="U32" s="78"/>
      <c r="V32" s="78"/>
      <c r="W32" s="78"/>
    </row>
    <row r="33" spans="1:257">
      <c r="A33" s="1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8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8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8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8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8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8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8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8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8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8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8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8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</sheetData>
  <mergeCells count="10">
    <mergeCell ref="B32:O32"/>
    <mergeCell ref="B3:E3"/>
    <mergeCell ref="L22:N22"/>
    <mergeCell ref="B2:E2"/>
    <mergeCell ref="B8:C8"/>
    <mergeCell ref="B7:D7"/>
    <mergeCell ref="H22:J22"/>
    <mergeCell ref="D22:F22"/>
    <mergeCell ref="K2:L2"/>
    <mergeCell ref="K3:L3"/>
  </mergeCells>
  <phoneticPr fontId="3" type="noConversion"/>
  <conditionalFormatting sqref="K10:K20">
    <cfRule type="containsText" dxfId="31" priority="7" operator="containsText" text="0">
      <formula>NOT(ISERROR(SEARCH("0",K10)))</formula>
    </cfRule>
  </conditionalFormatting>
  <conditionalFormatting sqref="Q10:Q15 L10:L20 D24:D29">
    <cfRule type="containsText" dxfId="30" priority="13" operator="containsText" text="リサーチ">
      <formula>NOT(ISERROR(SEARCH("リサーチ",D10)))</formula>
    </cfRule>
    <cfRule type="containsText" dxfId="29" priority="8" operator="containsText" text="立ち上げ">
      <formula>NOT(ISERROR(SEARCH("立ち上げ",D10)))</formula>
    </cfRule>
    <cfRule type="containsText" dxfId="28" priority="9" operator="containsText" text="実行">
      <formula>NOT(ISERROR(SEARCH("実行",D10)))</formula>
    </cfRule>
    <cfRule type="containsText" dxfId="27" priority="10" operator="containsText" text="テスト">
      <formula>NOT(ISERROR(SEARCH("テスト",D10)))</formula>
    </cfRule>
    <cfRule type="containsText" dxfId="26" priority="11" operator="containsText" text="開発">
      <formula>NOT(ISERROR(SEARCH("開発",D10)))</formula>
    </cfRule>
    <cfRule type="containsText" dxfId="25" priority="12" operator="containsText" text="承認">
      <formula>NOT(ISERROR(SEARCH("承認",D10)))</formula>
    </cfRule>
  </conditionalFormatting>
  <conditionalFormatting sqref="S10:S15 M10:M20 H24:H29">
    <cfRule type="containsText" dxfId="24" priority="1" operator="containsText" text="リスクあり">
      <formula>NOT(ISERROR(SEARCH("リスクあり",H10)))</formula>
    </cfRule>
    <cfRule type="containsText" dxfId="23" priority="76" operator="containsText" text="期日超過">
      <formula>NOT(ISERROR(SEARCH("期日超過",H10)))</formula>
    </cfRule>
    <cfRule type="containsText" dxfId="22" priority="99" operator="containsText" text="未開始">
      <formula>NOT(ISERROR(SEARCH("未開始",H10)))</formula>
    </cfRule>
    <cfRule type="containsText" dxfId="21" priority="98" operator="containsText" text="進行中">
      <formula>NOT(ISERROR(SEARCH("進行中",H10)))</formula>
    </cfRule>
    <cfRule type="containsText" dxfId="20" priority="97" operator="containsText" text="完了">
      <formula>NOT(ISERROR(SEARCH("完了",H10)))</formula>
    </cfRule>
    <cfRule type="containsText" dxfId="19" priority="96" operator="containsText" text="保留中">
      <formula>NOT(ISERROR(SEARCH("保留中",H10)))</formula>
    </cfRule>
  </conditionalFormatting>
  <conditionalFormatting sqref="U10:U13 N10:N20 L24:L26">
    <cfRule type="containsText" dxfId="18" priority="79" operator="containsText" text="社外">
      <formula>NOT(ISERROR(SEARCH("社外",L10)))</formula>
    </cfRule>
    <cfRule type="containsText" dxfId="17" priority="78" operator="containsText" text="社内">
      <formula>NOT(ISERROR(SEARCH("社内",L10)))</formula>
    </cfRule>
    <cfRule type="containsText" dxfId="16" priority="77" operator="containsText" text="ハイブリッド">
      <formula>NOT(ISERROR(SEARCH("ハイブリッド",L10)))</formula>
    </cfRule>
  </conditionalFormatting>
  <dataValidations count="3">
    <dataValidation type="list" allowBlank="1" showInputMessage="1" showErrorMessage="1" sqref="M10:M20" xr:uid="{BEF7E677-7619-1544-B928-2846876EF993}">
      <formula1>$S$10:$S$15</formula1>
    </dataValidation>
    <dataValidation type="list" allowBlank="1" showInputMessage="1" showErrorMessage="1" sqref="N10:N20" xr:uid="{9D172C47-4C27-2D41-BCB6-1E823B5B1CF5}">
      <formula1>$U$10:$U$13</formula1>
    </dataValidation>
    <dataValidation type="list" allowBlank="1" showInputMessage="1" showErrorMessage="1" sqref="L10:L20" xr:uid="{101A284A-C892-5448-A700-D9714B3F21A7}">
      <formula1>$Q$10:$Q$15</formula1>
    </dataValidation>
  </dataValidations>
  <hyperlinks>
    <hyperlink ref="B32:O32" r:id="rId1" display="ここをクリックして Smartsheet で作成" xr:uid="{8A179796-98E3-43CA-AEC6-CF68C4425A0E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DEE3E-E673-A648-80A3-9DF75886F702}">
  <sheetPr>
    <tabColor theme="3" tint="0.79998168889431442"/>
    <pageSetUpPr fitToPage="1"/>
  </sheetPr>
  <dimension ref="A1:JQ1006"/>
  <sheetViews>
    <sheetView showGridLines="0" zoomScale="85" zoomScaleNormal="85" workbookViewId="0">
      <selection activeCell="C30" sqref="C30"/>
    </sheetView>
  </sheetViews>
  <sheetFormatPr baseColWidth="10" defaultColWidth="11" defaultRowHeight="13"/>
  <cols>
    <col min="1" max="1" width="3.33203125" style="3" customWidth="1"/>
    <col min="2" max="2" width="15.33203125" style="3" customWidth="1"/>
    <col min="3" max="3" width="45.83203125" style="3" customWidth="1"/>
    <col min="4" max="10" width="14.83203125" style="3" customWidth="1"/>
    <col min="11" max="11" width="11.83203125" style="3" customWidth="1"/>
    <col min="12" max="13" width="12.83203125" style="3" customWidth="1"/>
    <col min="14" max="14" width="10.83203125" style="3" customWidth="1"/>
    <col min="15" max="15" width="25.83203125" style="3" customWidth="1"/>
    <col min="16" max="16" width="3.33203125" style="3" customWidth="1"/>
    <col min="17" max="17" width="12.83203125" style="3" customWidth="1"/>
    <col min="18" max="18" width="3.33203125" style="3" customWidth="1"/>
    <col min="19" max="19" width="12.83203125" style="3" customWidth="1"/>
    <col min="20" max="20" width="3.33203125" style="3" customWidth="1"/>
    <col min="21" max="21" width="12" style="3" customWidth="1"/>
    <col min="22" max="22" width="3.33203125" style="3" customWidth="1"/>
    <col min="23" max="16384" width="11" style="3"/>
  </cols>
  <sheetData>
    <row r="1" spans="1:253" s="7" customFormat="1" ht="42" customHeight="1">
      <c r="B1" s="12" t="s">
        <v>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3" s="10" customFormat="1" ht="25" customHeight="1">
      <c r="A2" s="9"/>
      <c r="B2" s="90" t="s">
        <v>3</v>
      </c>
      <c r="C2" s="90"/>
      <c r="D2" s="90"/>
      <c r="E2" s="90"/>
      <c r="F2" s="14" t="s">
        <v>4</v>
      </c>
      <c r="G2" s="15" t="s">
        <v>5</v>
      </c>
      <c r="H2" s="14" t="s">
        <v>6</v>
      </c>
      <c r="I2" s="14" t="s">
        <v>7</v>
      </c>
      <c r="J2" s="14" t="s">
        <v>8</v>
      </c>
      <c r="K2" s="93" t="s">
        <v>9</v>
      </c>
      <c r="L2" s="93"/>
      <c r="M2" s="16"/>
      <c r="N2" s="16"/>
      <c r="O2" s="17"/>
      <c r="P2" s="17"/>
      <c r="Q2" s="17"/>
      <c r="R2" s="17"/>
      <c r="S2" s="17"/>
      <c r="T2" s="17"/>
      <c r="U2" s="17"/>
      <c r="V2" s="17"/>
      <c r="W2" s="17"/>
      <c r="X2" s="9"/>
      <c r="Y2" s="9"/>
      <c r="Z2" s="9"/>
      <c r="AA2" s="9"/>
      <c r="AB2" s="9"/>
      <c r="AC2" s="9"/>
    </row>
    <row r="3" spans="1:253" ht="35" customHeight="1" thickBot="1">
      <c r="A3" s="1"/>
      <c r="B3" s="86"/>
      <c r="C3" s="87"/>
      <c r="D3" s="87"/>
      <c r="E3" s="88"/>
      <c r="F3" s="18" t="s">
        <v>0</v>
      </c>
      <c r="G3" s="19" t="s">
        <v>10</v>
      </c>
      <c r="H3" s="20">
        <f>E29</f>
        <v>0</v>
      </c>
      <c r="I3" s="21" t="str">
        <f>IFERROR(F29/F30,"0")</f>
        <v>0</v>
      </c>
      <c r="J3" s="22">
        <f>I29</f>
        <v>0</v>
      </c>
      <c r="K3" s="94" t="str">
        <f>IFERROR(AVERAGEIF(K10:K20,"&lt;&gt;0"),"")</f>
        <v/>
      </c>
      <c r="L3" s="95"/>
      <c r="M3" s="23"/>
      <c r="N3" s="23"/>
      <c r="O3" s="24"/>
      <c r="P3" s="24"/>
      <c r="Q3" s="24"/>
      <c r="R3" s="24"/>
      <c r="S3" s="24"/>
      <c r="T3" s="24"/>
      <c r="U3" s="24"/>
      <c r="V3" s="24"/>
      <c r="W3" s="24"/>
      <c r="X3" s="1"/>
      <c r="Y3" s="1"/>
      <c r="Z3" s="1"/>
      <c r="AA3" s="1"/>
      <c r="AB3" s="1"/>
      <c r="AC3" s="1"/>
    </row>
    <row r="4" spans="1:253">
      <c r="A4" s="1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23" customHeight="1">
      <c r="A5" s="1"/>
      <c r="B5" s="24"/>
      <c r="C5" s="24"/>
      <c r="D5" s="24"/>
      <c r="E5" s="24"/>
      <c r="F5" s="24"/>
      <c r="G5" s="24"/>
      <c r="H5" s="24"/>
      <c r="I5" s="24"/>
      <c r="J5" s="96"/>
      <c r="K5" s="96"/>
      <c r="L5" s="96"/>
      <c r="M5" s="96"/>
      <c r="N5" s="96"/>
      <c r="O5" s="24"/>
      <c r="P5" s="24"/>
      <c r="Q5" s="24"/>
      <c r="R5" s="24"/>
      <c r="S5" s="24"/>
      <c r="T5" s="24"/>
      <c r="U5" s="24"/>
      <c r="V5" s="24"/>
      <c r="W5" s="24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>
      <c r="A6" s="1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" customHeight="1">
      <c r="A7" s="1"/>
      <c r="B7" s="92" t="s">
        <v>11</v>
      </c>
      <c r="C7" s="92"/>
      <c r="D7" s="9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25" customHeight="1">
      <c r="A8" s="1"/>
      <c r="B8" s="91" t="s">
        <v>12</v>
      </c>
      <c r="C8" s="91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s="7" customFormat="1" ht="35" customHeight="1">
      <c r="A9" s="6"/>
      <c r="B9" s="25" t="s">
        <v>13</v>
      </c>
      <c r="C9" s="25" t="s">
        <v>14</v>
      </c>
      <c r="D9" s="26" t="s">
        <v>15</v>
      </c>
      <c r="E9" s="27" t="s">
        <v>16</v>
      </c>
      <c r="F9" s="28" t="s">
        <v>17</v>
      </c>
      <c r="G9" s="29" t="s">
        <v>18</v>
      </c>
      <c r="H9" s="30" t="s">
        <v>19</v>
      </c>
      <c r="I9" s="31" t="s">
        <v>20</v>
      </c>
      <c r="J9" s="32" t="s">
        <v>21</v>
      </c>
      <c r="K9" s="33" t="s">
        <v>22</v>
      </c>
      <c r="L9" s="25" t="s">
        <v>23</v>
      </c>
      <c r="M9" s="25" t="s">
        <v>24</v>
      </c>
      <c r="N9" s="25" t="s">
        <v>25</v>
      </c>
      <c r="O9" s="25" t="s">
        <v>26</v>
      </c>
      <c r="P9" s="34"/>
      <c r="Q9" s="25" t="s">
        <v>23</v>
      </c>
      <c r="R9" s="34"/>
      <c r="S9" s="25" t="s">
        <v>24</v>
      </c>
      <c r="T9" s="34"/>
      <c r="U9" s="25" t="s">
        <v>25</v>
      </c>
      <c r="V9" s="34"/>
      <c r="W9" s="34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5" customFormat="1" ht="23" customHeight="1">
      <c r="A10" s="4"/>
      <c r="B10" s="35"/>
      <c r="C10" s="36"/>
      <c r="D10" s="79"/>
      <c r="E10" s="80"/>
      <c r="F10" s="81"/>
      <c r="G10" s="81"/>
      <c r="H10" s="81"/>
      <c r="I10" s="81"/>
      <c r="J10" s="79"/>
      <c r="K10" s="40">
        <f>IF(J10=0,0,J10-D10)</f>
        <v>0</v>
      </c>
      <c r="L10" s="36"/>
      <c r="M10" s="41"/>
      <c r="N10" s="36"/>
      <c r="O10" s="36"/>
      <c r="P10" s="42"/>
      <c r="Q10" s="43" t="s">
        <v>31</v>
      </c>
      <c r="R10" s="42"/>
      <c r="S10" s="44" t="s">
        <v>32</v>
      </c>
      <c r="T10" s="45"/>
      <c r="U10" s="46" t="s">
        <v>33</v>
      </c>
      <c r="V10" s="45"/>
      <c r="W10" s="45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3" s="5" customFormat="1" ht="23" customHeight="1">
      <c r="A11" s="4"/>
      <c r="B11" s="35"/>
      <c r="C11" s="47"/>
      <c r="D11" s="82"/>
      <c r="E11" s="83"/>
      <c r="F11" s="84"/>
      <c r="G11" s="84"/>
      <c r="H11" s="84"/>
      <c r="I11" s="84"/>
      <c r="J11" s="82"/>
      <c r="K11" s="40">
        <f t="shared" ref="K11:K20" si="0">IF(J11=0,0,J11-D11)</f>
        <v>0</v>
      </c>
      <c r="L11" s="35"/>
      <c r="M11" s="51"/>
      <c r="N11" s="35"/>
      <c r="O11" s="36"/>
      <c r="P11" s="42"/>
      <c r="Q11" s="52" t="s">
        <v>38</v>
      </c>
      <c r="R11" s="42"/>
      <c r="S11" s="35" t="s">
        <v>36</v>
      </c>
      <c r="T11" s="45"/>
      <c r="U11" s="53" t="s">
        <v>37</v>
      </c>
      <c r="V11" s="45"/>
      <c r="W11" s="45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3" s="5" customFormat="1" ht="23" customHeight="1">
      <c r="A12" s="4"/>
      <c r="B12" s="35"/>
      <c r="C12" s="47"/>
      <c r="D12" s="82"/>
      <c r="E12" s="83"/>
      <c r="F12" s="84"/>
      <c r="G12" s="84"/>
      <c r="H12" s="84"/>
      <c r="I12" s="84"/>
      <c r="J12" s="82"/>
      <c r="K12" s="40">
        <f t="shared" si="0"/>
        <v>0</v>
      </c>
      <c r="L12" s="35"/>
      <c r="M12" s="51"/>
      <c r="N12" s="35"/>
      <c r="O12" s="36"/>
      <c r="P12" s="42"/>
      <c r="Q12" s="54" t="s">
        <v>40</v>
      </c>
      <c r="R12" s="42"/>
      <c r="S12" s="35" t="s">
        <v>41</v>
      </c>
      <c r="T12" s="45"/>
      <c r="U12" s="55" t="s">
        <v>42</v>
      </c>
      <c r="V12" s="45"/>
      <c r="W12" s="45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</row>
    <row r="13" spans="1:253" s="5" customFormat="1" ht="23" customHeight="1">
      <c r="A13" s="4"/>
      <c r="B13" s="35"/>
      <c r="C13" s="41"/>
      <c r="D13" s="82"/>
      <c r="E13" s="83"/>
      <c r="F13" s="84"/>
      <c r="G13" s="84"/>
      <c r="H13" s="84"/>
      <c r="I13" s="84"/>
      <c r="J13" s="82"/>
      <c r="K13" s="40">
        <f t="shared" si="0"/>
        <v>0</v>
      </c>
      <c r="L13" s="35"/>
      <c r="M13" s="51"/>
      <c r="N13" s="35"/>
      <c r="O13" s="36"/>
      <c r="P13" s="42"/>
      <c r="Q13" s="56" t="s">
        <v>45</v>
      </c>
      <c r="R13" s="42"/>
      <c r="S13" s="41" t="s">
        <v>46</v>
      </c>
      <c r="T13" s="45"/>
      <c r="U13" s="41"/>
      <c r="V13" s="45"/>
      <c r="W13" s="45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</row>
    <row r="14" spans="1:253" s="5" customFormat="1" ht="23" customHeight="1">
      <c r="A14" s="4"/>
      <c r="B14" s="35"/>
      <c r="C14" s="47"/>
      <c r="D14" s="82"/>
      <c r="E14" s="83"/>
      <c r="F14" s="84"/>
      <c r="G14" s="84"/>
      <c r="H14" s="84"/>
      <c r="I14" s="84"/>
      <c r="J14" s="82"/>
      <c r="K14" s="40">
        <f t="shared" si="0"/>
        <v>0</v>
      </c>
      <c r="L14" s="35"/>
      <c r="M14" s="51"/>
      <c r="N14" s="35"/>
      <c r="O14" s="36"/>
      <c r="P14" s="45"/>
      <c r="Q14" s="57" t="s">
        <v>50</v>
      </c>
      <c r="R14" s="45"/>
      <c r="S14" s="41" t="s">
        <v>51</v>
      </c>
      <c r="T14" s="45"/>
      <c r="U14" s="24"/>
      <c r="V14" s="45"/>
      <c r="W14" s="45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3" s="5" customFormat="1" ht="23" customHeight="1">
      <c r="A15" s="4"/>
      <c r="B15" s="35"/>
      <c r="C15" s="47"/>
      <c r="D15" s="82"/>
      <c r="E15" s="83"/>
      <c r="F15" s="84"/>
      <c r="G15" s="84"/>
      <c r="H15" s="84"/>
      <c r="I15" s="84"/>
      <c r="J15" s="82"/>
      <c r="K15" s="40">
        <f t="shared" si="0"/>
        <v>0</v>
      </c>
      <c r="L15" s="35"/>
      <c r="M15" s="51"/>
      <c r="N15" s="35"/>
      <c r="O15" s="36"/>
      <c r="P15" s="45"/>
      <c r="Q15" s="58" t="s">
        <v>54</v>
      </c>
      <c r="R15" s="45"/>
      <c r="S15" s="59" t="s">
        <v>55</v>
      </c>
      <c r="T15" s="45"/>
      <c r="U15" s="24"/>
      <c r="V15" s="45"/>
      <c r="W15" s="45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3" s="5" customFormat="1" ht="23" customHeight="1">
      <c r="A16" s="4"/>
      <c r="B16" s="35"/>
      <c r="C16" s="60"/>
      <c r="D16" s="82"/>
      <c r="E16" s="80"/>
      <c r="F16" s="81"/>
      <c r="G16" s="81"/>
      <c r="H16" s="81"/>
      <c r="I16" s="81"/>
      <c r="J16" s="79"/>
      <c r="K16" s="40">
        <f t="shared" si="0"/>
        <v>0</v>
      </c>
      <c r="L16" s="35"/>
      <c r="M16" s="51"/>
      <c r="N16" s="35"/>
      <c r="O16" s="36"/>
      <c r="P16" s="45"/>
      <c r="Q16" s="24"/>
      <c r="R16" s="45"/>
      <c r="S16" s="24"/>
      <c r="T16" s="45"/>
      <c r="U16" s="24"/>
      <c r="V16" s="45"/>
      <c r="W16" s="45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3" customHeight="1">
      <c r="A17" s="4"/>
      <c r="B17" s="35"/>
      <c r="C17" s="60"/>
      <c r="D17" s="82"/>
      <c r="E17" s="80"/>
      <c r="F17" s="81"/>
      <c r="G17" s="81"/>
      <c r="H17" s="81"/>
      <c r="I17" s="81"/>
      <c r="J17" s="79"/>
      <c r="K17" s="40">
        <f t="shared" si="0"/>
        <v>0</v>
      </c>
      <c r="L17" s="35"/>
      <c r="M17" s="51"/>
      <c r="N17" s="35"/>
      <c r="O17" s="36"/>
      <c r="P17" s="45"/>
      <c r="Q17" s="24"/>
      <c r="R17" s="45"/>
      <c r="S17" s="24"/>
      <c r="T17" s="45"/>
      <c r="U17" s="24"/>
      <c r="V17" s="45"/>
      <c r="W17" s="45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3" customHeight="1">
      <c r="A18" s="4"/>
      <c r="B18" s="35"/>
      <c r="C18" s="60"/>
      <c r="D18" s="82"/>
      <c r="E18" s="80"/>
      <c r="F18" s="81"/>
      <c r="G18" s="81"/>
      <c r="H18" s="81"/>
      <c r="I18" s="81"/>
      <c r="J18" s="79"/>
      <c r="K18" s="40">
        <f t="shared" si="0"/>
        <v>0</v>
      </c>
      <c r="L18" s="35"/>
      <c r="M18" s="51"/>
      <c r="N18" s="35"/>
      <c r="O18" s="36"/>
      <c r="P18" s="45"/>
      <c r="Q18" s="24"/>
      <c r="R18" s="45"/>
      <c r="S18" s="24"/>
      <c r="T18" s="45"/>
      <c r="U18" s="24"/>
      <c r="V18" s="45"/>
      <c r="W18" s="45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3" customHeight="1">
      <c r="A19" s="4"/>
      <c r="B19" s="35"/>
      <c r="C19" s="60"/>
      <c r="D19" s="82"/>
      <c r="E19" s="80"/>
      <c r="F19" s="81"/>
      <c r="G19" s="81"/>
      <c r="H19" s="81"/>
      <c r="I19" s="81"/>
      <c r="J19" s="79"/>
      <c r="K19" s="40">
        <f t="shared" si="0"/>
        <v>0</v>
      </c>
      <c r="L19" s="35"/>
      <c r="M19" s="51"/>
      <c r="N19" s="35"/>
      <c r="O19" s="36"/>
      <c r="P19" s="45"/>
      <c r="Q19" s="24"/>
      <c r="R19" s="45"/>
      <c r="S19" s="24"/>
      <c r="T19" s="45"/>
      <c r="U19" s="24"/>
      <c r="V19" s="45"/>
      <c r="W19" s="45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3" customHeight="1">
      <c r="A20" s="4"/>
      <c r="B20" s="35"/>
      <c r="C20" s="60"/>
      <c r="D20" s="82"/>
      <c r="E20" s="80"/>
      <c r="F20" s="81"/>
      <c r="G20" s="81"/>
      <c r="H20" s="81"/>
      <c r="I20" s="81"/>
      <c r="J20" s="79"/>
      <c r="K20" s="40">
        <f t="shared" si="0"/>
        <v>0</v>
      </c>
      <c r="L20" s="35"/>
      <c r="M20" s="51"/>
      <c r="N20" s="35"/>
      <c r="O20" s="36"/>
      <c r="P20" s="45"/>
      <c r="Q20" s="24"/>
      <c r="R20" s="45"/>
      <c r="S20" s="24"/>
      <c r="T20" s="45"/>
      <c r="U20" s="24"/>
      <c r="V20" s="45"/>
      <c r="W20" s="4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>
      <c r="A21" s="1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25" customHeight="1">
      <c r="A22" s="1"/>
      <c r="B22" s="23"/>
      <c r="C22" s="23"/>
      <c r="D22" s="91" t="s">
        <v>65</v>
      </c>
      <c r="E22" s="91"/>
      <c r="F22" s="91"/>
      <c r="G22" s="23"/>
      <c r="H22" s="91" t="s">
        <v>66</v>
      </c>
      <c r="I22" s="91"/>
      <c r="J22" s="91"/>
      <c r="K22" s="61"/>
      <c r="L22" s="89" t="s">
        <v>67</v>
      </c>
      <c r="M22" s="89"/>
      <c r="N22" s="89"/>
      <c r="O22" s="24"/>
      <c r="P22" s="24"/>
      <c r="Q22" s="24"/>
      <c r="R22" s="24"/>
      <c r="S22" s="24"/>
      <c r="T22" s="24"/>
      <c r="U22" s="24"/>
      <c r="V22" s="24"/>
      <c r="W22" s="24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8" customFormat="1" ht="23" customHeight="1">
      <c r="B23" s="62"/>
      <c r="C23" s="62"/>
      <c r="D23" s="63" t="s">
        <v>68</v>
      </c>
      <c r="E23" s="64" t="s">
        <v>69</v>
      </c>
      <c r="F23" s="64" t="s">
        <v>1</v>
      </c>
      <c r="G23" s="62"/>
      <c r="H23" s="63" t="s">
        <v>70</v>
      </c>
      <c r="I23" s="64" t="s">
        <v>69</v>
      </c>
      <c r="J23" s="64" t="s">
        <v>1</v>
      </c>
      <c r="K23" s="62"/>
      <c r="L23" s="63" t="s">
        <v>70</v>
      </c>
      <c r="M23" s="64" t="s">
        <v>69</v>
      </c>
      <c r="N23" s="64" t="s">
        <v>1</v>
      </c>
      <c r="O23" s="62"/>
      <c r="P23" s="62"/>
      <c r="Q23" s="62"/>
      <c r="R23" s="62"/>
      <c r="S23" s="62"/>
      <c r="T23" s="62"/>
      <c r="U23" s="62"/>
      <c r="V23" s="62"/>
      <c r="W23" s="62"/>
    </row>
    <row r="24" spans="1:253" s="8" customFormat="1" ht="23" customHeight="1">
      <c r="B24" s="62"/>
      <c r="C24" s="62"/>
      <c r="D24" s="43" t="s">
        <v>31</v>
      </c>
      <c r="E24" s="65">
        <f>COUNTIF(L10:L20, "Research")</f>
        <v>0</v>
      </c>
      <c r="F24" s="66" t="str">
        <f>IFERROR(E24/E30,"")</f>
        <v/>
      </c>
      <c r="G24" s="62"/>
      <c r="H24" s="67" t="s">
        <v>32</v>
      </c>
      <c r="I24" s="65">
        <f>COUNTIF(M10:M20, "Not Started")</f>
        <v>0</v>
      </c>
      <c r="J24" s="66" t="str">
        <f>IFERROR(I24/I30,"")</f>
        <v/>
      </c>
      <c r="K24" s="62"/>
      <c r="L24" s="68" t="s">
        <v>33</v>
      </c>
      <c r="M24" s="65">
        <f>COUNTIF(N10:N20, "Internal")</f>
        <v>0</v>
      </c>
      <c r="N24" s="66" t="str">
        <f>IFERROR(M24/M27,"")</f>
        <v/>
      </c>
      <c r="O24" s="62"/>
      <c r="P24" s="62"/>
      <c r="Q24" s="62"/>
      <c r="R24" s="62"/>
      <c r="S24" s="62"/>
      <c r="T24" s="62"/>
      <c r="U24" s="62"/>
      <c r="V24" s="62"/>
      <c r="W24" s="62"/>
    </row>
    <row r="25" spans="1:253" s="8" customFormat="1" ht="23" customHeight="1">
      <c r="B25" s="62"/>
      <c r="C25" s="62"/>
      <c r="D25" s="52" t="s">
        <v>38</v>
      </c>
      <c r="E25" s="65">
        <f>COUNTIF(L10:L20, "Approval")</f>
        <v>0</v>
      </c>
      <c r="F25" s="66" t="str">
        <f>IFERROR(E25/E30,"")</f>
        <v/>
      </c>
      <c r="G25" s="62"/>
      <c r="H25" s="35" t="s">
        <v>36</v>
      </c>
      <c r="I25" s="65">
        <f>COUNTIF(M10:M20, "In Progress")</f>
        <v>0</v>
      </c>
      <c r="J25" s="66" t="str">
        <f>IFERROR(I25/I30,"")</f>
        <v/>
      </c>
      <c r="K25" s="62"/>
      <c r="L25" s="69" t="s">
        <v>71</v>
      </c>
      <c r="M25" s="65">
        <f>COUNTIF(N10:N20, "External")</f>
        <v>0</v>
      </c>
      <c r="N25" s="66" t="str">
        <f>IFERROR(M25/M27,"")</f>
        <v/>
      </c>
      <c r="O25" s="62"/>
      <c r="P25" s="62"/>
      <c r="Q25" s="62"/>
      <c r="R25" s="62"/>
      <c r="S25" s="62"/>
      <c r="T25" s="62"/>
      <c r="U25" s="62"/>
      <c r="V25" s="62"/>
      <c r="W25" s="62"/>
    </row>
    <row r="26" spans="1:253" s="8" customFormat="1" ht="23" customHeight="1" thickBot="1">
      <c r="B26" s="62"/>
      <c r="C26" s="62"/>
      <c r="D26" s="54" t="s">
        <v>40</v>
      </c>
      <c r="E26" s="65">
        <f>COUNTIF(L10:L20, "Develop")</f>
        <v>0</v>
      </c>
      <c r="F26" s="66" t="str">
        <f>IFERROR(E26/E30,"")</f>
        <v/>
      </c>
      <c r="G26" s="62"/>
      <c r="H26" s="70" t="s">
        <v>41</v>
      </c>
      <c r="I26" s="65">
        <f>COUNTIF(M10:M20, "Complete")</f>
        <v>0</v>
      </c>
      <c r="J26" s="66" t="str">
        <f>IFERROR(I26/I30,"")</f>
        <v/>
      </c>
      <c r="K26" s="62"/>
      <c r="L26" s="71" t="s">
        <v>30</v>
      </c>
      <c r="M26" s="72">
        <f>COUNTIF(N10:N20, "Hybrid")</f>
        <v>0</v>
      </c>
      <c r="N26" s="73" t="str">
        <f>IFERROR(M26/M27,"")</f>
        <v/>
      </c>
      <c r="O26" s="62"/>
      <c r="P26" s="62"/>
      <c r="Q26" s="62"/>
      <c r="R26" s="62"/>
      <c r="S26" s="62"/>
      <c r="T26" s="62"/>
      <c r="U26" s="62"/>
      <c r="V26" s="62"/>
      <c r="W26" s="62"/>
    </row>
    <row r="27" spans="1:253" s="8" customFormat="1" ht="23" customHeight="1">
      <c r="B27" s="62"/>
      <c r="C27" s="62"/>
      <c r="D27" s="56" t="s">
        <v>45</v>
      </c>
      <c r="E27" s="65">
        <f>COUNTIF(L10:L20, "Test")</f>
        <v>0</v>
      </c>
      <c r="F27" s="66" t="str">
        <f>IFERROR(E27/E30,"")</f>
        <v/>
      </c>
      <c r="G27" s="62"/>
      <c r="H27" s="67" t="s">
        <v>46</v>
      </c>
      <c r="I27" s="65">
        <f>COUNTIF(M10:M20, "Overdue")</f>
        <v>0</v>
      </c>
      <c r="J27" s="66" t="str">
        <f>IFERROR(I27/I30,"")</f>
        <v/>
      </c>
      <c r="K27" s="62"/>
      <c r="L27" s="74" t="s">
        <v>72</v>
      </c>
      <c r="M27" s="75">
        <f>SUM(M22:M26)</f>
        <v>0</v>
      </c>
      <c r="N27" s="76">
        <f>SUM(N22:N26)</f>
        <v>0</v>
      </c>
      <c r="O27" s="62"/>
      <c r="P27" s="62"/>
      <c r="Q27" s="62"/>
      <c r="R27" s="62"/>
      <c r="S27" s="62"/>
      <c r="T27" s="62"/>
      <c r="U27" s="62"/>
      <c r="V27" s="62"/>
      <c r="W27" s="62"/>
    </row>
    <row r="28" spans="1:253" s="8" customFormat="1" ht="25" customHeight="1">
      <c r="B28" s="62"/>
      <c r="C28" s="62"/>
      <c r="D28" s="57" t="s">
        <v>50</v>
      </c>
      <c r="E28" s="65">
        <f>COUNTIF(L10:L20, "Execute")</f>
        <v>0</v>
      </c>
      <c r="F28" s="66" t="str">
        <f>IFERROR(E28/E30,"")</f>
        <v/>
      </c>
      <c r="G28" s="62"/>
      <c r="H28" s="67" t="s">
        <v>51</v>
      </c>
      <c r="I28" s="65">
        <f>COUNTIF(M10:M20, "Overdue")</f>
        <v>0</v>
      </c>
      <c r="J28" s="66" t="str">
        <f>IFERROR(I28/I30,"")</f>
        <v/>
      </c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</row>
    <row r="29" spans="1:253" s="8" customFormat="1" ht="25" customHeight="1" thickBot="1">
      <c r="B29" s="62"/>
      <c r="C29" s="62"/>
      <c r="D29" s="58" t="s">
        <v>54</v>
      </c>
      <c r="E29" s="72">
        <f>COUNTIF(L10:L20, "Launch")</f>
        <v>0</v>
      </c>
      <c r="F29" s="73" t="str">
        <f>IFERROR(E29/E30,"")</f>
        <v/>
      </c>
      <c r="G29" s="62"/>
      <c r="H29" s="77" t="s">
        <v>55</v>
      </c>
      <c r="I29" s="72">
        <f>COUNTIF(M10:M20, "On Hold")</f>
        <v>0</v>
      </c>
      <c r="J29" s="73" t="str">
        <f>IFERROR(I29/I30,"")</f>
        <v/>
      </c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</row>
    <row r="30" spans="1:253" s="8" customFormat="1" ht="25" customHeight="1">
      <c r="B30" s="62"/>
      <c r="C30" s="62"/>
      <c r="D30" s="74" t="s">
        <v>72</v>
      </c>
      <c r="E30" s="75">
        <f>SUM(E24:E29)</f>
        <v>0</v>
      </c>
      <c r="F30" s="76">
        <f>SUM(F24:F29)</f>
        <v>0</v>
      </c>
      <c r="G30" s="62"/>
      <c r="H30" s="74" t="s">
        <v>72</v>
      </c>
      <c r="I30" s="75">
        <f>SUM(I25:I29)</f>
        <v>0</v>
      </c>
      <c r="J30" s="76">
        <f>SUM(J25:J29)</f>
        <v>0</v>
      </c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</row>
    <row r="31" spans="1:253" s="8" customFormat="1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</row>
    <row r="32" spans="1:253">
      <c r="A32" s="1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7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7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7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7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7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7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7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7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7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7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7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7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7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</row>
    <row r="318" spans="1:27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</row>
    <row r="319" spans="1:27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</row>
    <row r="320" spans="1:27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</row>
    <row r="321" spans="1:27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</row>
    <row r="322" spans="1:27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</row>
    <row r="323" spans="1:27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</row>
    <row r="324" spans="1:27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</row>
    <row r="325" spans="1:27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</row>
    <row r="326" spans="1:27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</row>
    <row r="327" spans="1:27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</row>
    <row r="328" spans="1:27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</row>
    <row r="329" spans="1:27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</row>
    <row r="330" spans="1:27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</row>
    <row r="331" spans="1:27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</row>
    <row r="332" spans="1:27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</row>
    <row r="333" spans="1:27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</row>
    <row r="334" spans="1:27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</row>
    <row r="335" spans="1:27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</row>
    <row r="336" spans="1:27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</row>
    <row r="337" spans="1:27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</row>
    <row r="338" spans="1:27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</row>
    <row r="339" spans="1:27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</row>
    <row r="340" spans="1:27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</row>
    <row r="341" spans="1:27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</row>
    <row r="342" spans="1:27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</row>
    <row r="343" spans="1:27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</row>
    <row r="344" spans="1:27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</row>
    <row r="345" spans="1:27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</row>
    <row r="346" spans="1:27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</row>
    <row r="347" spans="1:27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</row>
    <row r="348" spans="1:27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</row>
    <row r="349" spans="1:27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</row>
    <row r="350" spans="1:27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</row>
    <row r="351" spans="1:27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</row>
    <row r="352" spans="1:27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</row>
    <row r="353" spans="1:27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</row>
    <row r="354" spans="1:27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</row>
    <row r="355" spans="1:27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</row>
    <row r="356" spans="1:27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</row>
    <row r="357" spans="1:27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</row>
    <row r="358" spans="1:27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</row>
    <row r="359" spans="1:27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</row>
    <row r="360" spans="1:27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</row>
    <row r="361" spans="1:27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</row>
    <row r="362" spans="1:27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</row>
    <row r="363" spans="1:27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</row>
    <row r="364" spans="1:27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</row>
    <row r="365" spans="1:27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</row>
    <row r="366" spans="1:27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</row>
    <row r="367" spans="1:27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</row>
    <row r="368" spans="1:27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</sheetData>
  <mergeCells count="10">
    <mergeCell ref="D22:F22"/>
    <mergeCell ref="H22:J22"/>
    <mergeCell ref="L22:N22"/>
    <mergeCell ref="J5:N5"/>
    <mergeCell ref="B2:E2"/>
    <mergeCell ref="K2:L2"/>
    <mergeCell ref="B3:E3"/>
    <mergeCell ref="K3:L3"/>
    <mergeCell ref="B7:D7"/>
    <mergeCell ref="B8:C8"/>
  </mergeCells>
  <phoneticPr fontId="31" type="noConversion"/>
  <conditionalFormatting sqref="K10:K20">
    <cfRule type="containsText" dxfId="15" priority="2" operator="containsText" text="0">
      <formula>NOT(ISERROR(SEARCH("0",K10)))</formula>
    </cfRule>
  </conditionalFormatting>
  <conditionalFormatting sqref="Q10:Q15 L10:L20 D24:D29">
    <cfRule type="containsText" dxfId="14" priority="8" operator="containsText" text="リサーチ">
      <formula>NOT(ISERROR(SEARCH("リサーチ",D10)))</formula>
    </cfRule>
    <cfRule type="containsText" dxfId="13" priority="3" operator="containsText" text="立ち上げ">
      <formula>NOT(ISERROR(SEARCH("立ち上げ",D10)))</formula>
    </cfRule>
    <cfRule type="containsText" dxfId="12" priority="4" operator="containsText" text="実行">
      <formula>NOT(ISERROR(SEARCH("実行",D10)))</formula>
    </cfRule>
    <cfRule type="containsText" dxfId="11" priority="5" operator="containsText" text="テスト">
      <formula>NOT(ISERROR(SEARCH("テスト",D10)))</formula>
    </cfRule>
    <cfRule type="containsText" dxfId="10" priority="6" operator="containsText" text="開発">
      <formula>NOT(ISERROR(SEARCH("開発",D10)))</formula>
    </cfRule>
    <cfRule type="containsText" dxfId="9" priority="7" operator="containsText" text="承認">
      <formula>NOT(ISERROR(SEARCH("承認",D10)))</formula>
    </cfRule>
  </conditionalFormatting>
  <conditionalFormatting sqref="S10:S15 M10:M20 H24:H29">
    <cfRule type="containsText" dxfId="8" priority="1" operator="containsText" text="リスクあり">
      <formula>NOT(ISERROR(SEARCH("リスクあり",H10)))</formula>
    </cfRule>
    <cfRule type="containsText" dxfId="7" priority="9" operator="containsText" text="期日超過">
      <formula>NOT(ISERROR(SEARCH("期日超過",H10)))</formula>
    </cfRule>
    <cfRule type="containsText" dxfId="6" priority="16" operator="containsText" text="未開始">
      <formula>NOT(ISERROR(SEARCH("未開始",H10)))</formula>
    </cfRule>
    <cfRule type="containsText" dxfId="5" priority="15" operator="containsText" text="進行中">
      <formula>NOT(ISERROR(SEARCH("進行中",H10)))</formula>
    </cfRule>
    <cfRule type="containsText" dxfId="4" priority="14" operator="containsText" text="完了">
      <formula>NOT(ISERROR(SEARCH("完了",H10)))</formula>
    </cfRule>
    <cfRule type="containsText" dxfId="3" priority="13" operator="containsText" text="保留中">
      <formula>NOT(ISERROR(SEARCH("保留中",H10)))</formula>
    </cfRule>
  </conditionalFormatting>
  <conditionalFormatting sqref="U10:U13 N10:N20 L24:L26">
    <cfRule type="containsText" dxfId="2" priority="12" operator="containsText" text="社外">
      <formula>NOT(ISERROR(SEARCH("社外",L10)))</formula>
    </cfRule>
    <cfRule type="containsText" dxfId="1" priority="11" operator="containsText" text="社内">
      <formula>NOT(ISERROR(SEARCH("社内",L10)))</formula>
    </cfRule>
    <cfRule type="containsText" dxfId="0" priority="10" operator="containsText" text="ハイブリッド">
      <formula>NOT(ISERROR(SEARCH("ハイブリッド",L10)))</formula>
    </cfRule>
  </conditionalFormatting>
  <dataValidations disablePrompts="1" count="3">
    <dataValidation type="list" allowBlank="1" showInputMessage="1" showErrorMessage="1" sqref="L10:L20" xr:uid="{56A63FFF-A828-5D4A-BCDA-5F31B08C77D5}">
      <formula1>$Q$10:$Q$15</formula1>
    </dataValidation>
    <dataValidation type="list" allowBlank="1" showInputMessage="1" showErrorMessage="1" sqref="N10:N20" xr:uid="{C8226978-C25A-E14B-BFA3-23D2C5F837C5}">
      <formula1>$U$10:$U$13</formula1>
    </dataValidation>
    <dataValidation type="list" allowBlank="1" showInputMessage="1" showErrorMessage="1" sqref="M10:M20" xr:uid="{A83FC25C-30EB-FB43-9A35-FCCFC10986A9}">
      <formula1>$S$10:$S$15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7" sqref="B7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s="85" customFormat="1" ht="109.5" customHeight="1">
      <c r="B2" s="2" t="s">
        <v>73</v>
      </c>
    </row>
  </sheetData>
  <phoneticPr fontId="3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パイプライン トラッカー</vt:lpstr>
      <vt:lpstr>空白- プロジェクト パイプライン トラッカー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2023-09-09T19:54:20Z</dcterms:modified>
</cp:coreProperties>
</file>