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ipeline-template/"/>
    </mc:Choice>
  </mc:AlternateContent>
  <xr:revisionPtr revIDLastSave="0" documentId="13_ncr:1_{646A4CDF-B035-1540-BEE2-6A301EBFE437}" xr6:coauthVersionLast="47" xr6:coauthVersionMax="47" xr10:uidLastSave="{00000000-0000-0000-0000-000000000000}"/>
  <bookViews>
    <workbookView xWindow="44240" yWindow="540" windowWidth="30340" windowHeight="20700" tabRatio="500" xr2:uid="{00000000-000D-0000-FFFF-FFFF00000000}"/>
  </bookViews>
  <sheets>
    <sheet name="プロジェクト パイプライン トラッカーのサンプル" sheetId="1" r:id="rId1"/>
    <sheet name="空白- プロジェクト パイプライン トラッカー" sheetId="9" r:id="rId2"/>
    <sheet name="– 免責条項 –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I3" i="1" s="1"/>
  <c r="F28" i="1"/>
  <c r="F27" i="1"/>
  <c r="F26" i="1"/>
  <c r="F25" i="1"/>
  <c r="F24" i="1"/>
  <c r="J29" i="1"/>
  <c r="K3" i="1" s="1"/>
  <c r="J28" i="1"/>
  <c r="J27" i="1"/>
  <c r="J26" i="1"/>
  <c r="J25" i="1"/>
  <c r="J30" i="1" s="1"/>
  <c r="J24" i="1"/>
  <c r="N26" i="1"/>
  <c r="N25" i="1"/>
  <c r="N24" i="1"/>
  <c r="N28" i="9"/>
  <c r="J33" i="9"/>
  <c r="K3" i="9" s="1"/>
  <c r="J32" i="9"/>
  <c r="J31" i="9"/>
  <c r="J30" i="9"/>
  <c r="K30" i="9" s="1"/>
  <c r="J29" i="9"/>
  <c r="K29" i="9" s="1"/>
  <c r="J28" i="9"/>
  <c r="K28" i="9" s="1"/>
  <c r="L19" i="9"/>
  <c r="L18" i="9"/>
  <c r="L17" i="9"/>
  <c r="L16" i="9"/>
  <c r="L18" i="1"/>
  <c r="F33" i="9"/>
  <c r="I3" i="9" s="1"/>
  <c r="F32" i="9"/>
  <c r="F31" i="9"/>
  <c r="N30" i="9"/>
  <c r="F30" i="9"/>
  <c r="N29" i="9"/>
  <c r="F29" i="9"/>
  <c r="F28" i="9"/>
  <c r="L24" i="9"/>
  <c r="L23" i="9"/>
  <c r="L22" i="9"/>
  <c r="L21" i="9"/>
  <c r="L20" i="9"/>
  <c r="L15" i="9"/>
  <c r="L14" i="9"/>
  <c r="L13" i="9"/>
  <c r="L12" i="9"/>
  <c r="L11" i="9"/>
  <c r="L10" i="9"/>
  <c r="L3" i="9" s="1"/>
  <c r="L10" i="1"/>
  <c r="L11" i="1"/>
  <c r="L12" i="1"/>
  <c r="L13" i="1"/>
  <c r="L14" i="1"/>
  <c r="L3" i="1" s="1"/>
  <c r="L15" i="1"/>
  <c r="L16" i="1"/>
  <c r="L17" i="1"/>
  <c r="L19" i="1"/>
  <c r="L20" i="1"/>
  <c r="N31" i="9"/>
  <c r="O30" i="9"/>
  <c r="J34" i="9"/>
  <c r="K33" i="9" s="1"/>
  <c r="O29" i="9"/>
  <c r="O31" i="9" s="1"/>
  <c r="O28" i="9"/>
  <c r="O25" i="1" l="1"/>
  <c r="G24" i="1"/>
  <c r="G26" i="1"/>
  <c r="G28" i="9"/>
  <c r="K28" i="1"/>
  <c r="K24" i="1"/>
  <c r="K27" i="1"/>
  <c r="K26" i="1"/>
  <c r="N27" i="1"/>
  <c r="O24" i="1" s="1"/>
  <c r="K31" i="9"/>
  <c r="K34" i="9" s="1"/>
  <c r="K32" i="9"/>
  <c r="K25" i="1"/>
  <c r="G33" i="9"/>
  <c r="F30" i="1"/>
  <c r="G25" i="1" s="1"/>
  <c r="K29" i="1"/>
  <c r="F34" i="9"/>
  <c r="G31" i="9" s="1"/>
  <c r="G32" i="9" l="1"/>
  <c r="G30" i="9"/>
  <c r="G34" i="9" s="1"/>
  <c r="J3" i="9" s="1"/>
  <c r="G29" i="9"/>
  <c r="G27" i="1"/>
  <c r="K30" i="1"/>
  <c r="G30" i="1"/>
  <c r="O27" i="1"/>
  <c r="G29" i="1"/>
  <c r="G28" i="1"/>
  <c r="O26" i="1"/>
  <c r="J3" i="1" l="1"/>
</calcChain>
</file>

<file path=xl/sharedStrings.xml><?xml version="1.0" encoding="utf-8"?>
<sst xmlns="http://schemas.openxmlformats.org/spreadsheetml/2006/main" count="207" uniqueCount="84">
  <si>
    <t>00/00/00</t>
  </si>
  <si>
    <t>%</t>
  </si>
  <si>
    <t>PM 1</t>
  </si>
  <si>
    <t>PM 2</t>
  </si>
  <si>
    <t>PM 3</t>
  </si>
  <si>
    <t>PM 4</t>
  </si>
  <si>
    <r>
      <rPr>
        <sz val="11"/>
        <color theme="1"/>
        <rFont val="MS PGothic"/>
        <family val="2"/>
        <charset val="128"/>
      </rPr>
      <t>キャンペーン名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</si>
  <si>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</si>
  <si>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ステータス</t>
    </r>
  </si>
  <si>
    <r>
      <t xml:space="preserve"># </t>
    </r>
    <r>
      <rPr>
        <sz val="11"/>
        <color theme="1"/>
        <rFont val="MS PGothic"/>
        <family val="2"/>
        <charset val="128"/>
      </rPr>
      <t>完了</t>
    </r>
  </si>
  <si>
    <r>
      <t xml:space="preserve">% </t>
    </r>
    <r>
      <rPr>
        <sz val="11"/>
        <color theme="1"/>
        <rFont val="MS PGothic"/>
        <family val="2"/>
        <charset val="128"/>
      </rPr>
      <t>完了</t>
    </r>
  </si>
  <si>
    <r>
      <t xml:space="preserve"># </t>
    </r>
    <r>
      <rPr>
        <sz val="11"/>
        <color theme="1"/>
        <rFont val="MS PGothic"/>
        <family val="2"/>
        <charset val="128"/>
      </rPr>
      <t>リスクあり</t>
    </r>
  </si>
  <si>
    <r>
      <rPr>
        <sz val="11"/>
        <color theme="1"/>
        <rFont val="MS PGothic"/>
        <family val="2"/>
        <charset val="128"/>
      </rPr>
      <t>完了までの平均日数</t>
    </r>
  </si>
  <si>
    <r>
      <rPr>
        <b/>
        <sz val="12"/>
        <color theme="1"/>
        <rFont val="MS PGothic"/>
        <family val="2"/>
        <charset val="128"/>
      </rPr>
      <t>順調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</si>
  <si>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</si>
  <si>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プロジェクト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</si>
  <si>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</si>
  <si>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名前</t>
    </r>
  </si>
  <si>
    <r>
      <rPr>
        <b/>
        <sz val="10"/>
        <color theme="0"/>
        <rFont val="MS PGothic"/>
        <family val="2"/>
        <charset val="128"/>
      </rPr>
      <t>所有者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</si>
  <si>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</si>
  <si>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リサーチ終了日</t>
    </r>
  </si>
  <si>
    <r>
      <rPr>
        <b/>
        <sz val="10"/>
        <color theme="1"/>
        <rFont val="MS PGothic"/>
        <family val="2"/>
        <charset val="128"/>
      </rPr>
      <t>承認終了日</t>
    </r>
  </si>
  <si>
    <r>
      <rPr>
        <b/>
        <sz val="10"/>
        <color theme="1"/>
        <rFont val="MS PGothic"/>
        <family val="2"/>
        <charset val="128"/>
      </rPr>
      <t>開発終了日</t>
    </r>
  </si>
  <si>
    <r>
      <rPr>
        <b/>
        <sz val="10"/>
        <color theme="1"/>
        <rFont val="MS PGothic"/>
        <family val="2"/>
        <charset val="128"/>
      </rPr>
      <t>テスト終了日</t>
    </r>
  </si>
  <si>
    <r>
      <rPr>
        <b/>
        <sz val="10"/>
        <color theme="0"/>
        <rFont val="MS PGothic"/>
        <family val="2"/>
        <charset val="128"/>
      </rPr>
      <t>実行終了日</t>
    </r>
  </si>
  <si>
    <r>
      <rPr>
        <b/>
        <sz val="10"/>
        <color theme="0"/>
        <rFont val="MS PGothic"/>
        <family val="2"/>
        <charset val="128"/>
      </rPr>
      <t>立ち上げ終了日</t>
    </r>
  </si>
  <si>
    <r>
      <rPr>
        <b/>
        <sz val="10"/>
        <color theme="0"/>
        <rFont val="MS PGothic"/>
        <family val="2"/>
        <charset val="128"/>
      </rPr>
      <t xml:space="preserve">期間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日数</t>
    </r>
    <r>
      <rPr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</si>
  <si>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ステージ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</si>
  <si>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</si>
  <si>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タイプ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</si>
  <si>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</si>
  <si>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</si>
  <si>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</si>
  <si>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</si>
  <si>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社内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</si>
  <si>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</si>
  <si>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</si>
  <si>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2 </t>
    </r>
    <r>
      <rPr>
        <sz val="10"/>
        <color rgb="FF000000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</si>
  <si>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立ち上げ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</si>
  <si>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</si>
  <si>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社外</t>
    </r>
  </si>
  <si>
    <r>
      <rPr>
        <sz val="10"/>
        <color rgb="FF000000"/>
        <rFont val="MS PGothic"/>
        <family val="2"/>
        <charset val="128"/>
      </rPr>
      <t>承認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</si>
  <si>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</si>
  <si>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</si>
  <si>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テスト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</si>
  <si>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</si>
  <si>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開発</t>
    </r>
  </si>
  <si>
    <r>
      <rPr>
        <sz val="10"/>
        <color rgb="FF000000"/>
        <rFont val="MS PGothic"/>
        <family val="2"/>
        <charset val="128"/>
      </rPr>
      <t>ハイブリッド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</si>
  <si>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4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</si>
  <si>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リスクあり</t>
    </r>
  </si>
  <si>
    <r>
      <rPr>
        <sz val="10"/>
        <color rgb="FF000000"/>
        <rFont val="MS PGothic"/>
        <family val="2"/>
        <charset val="128"/>
      </rPr>
      <t>社内</t>
    </r>
  </si>
  <si>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</si>
  <si>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</si>
  <si>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5 </t>
    </r>
    <r>
      <rPr>
        <sz val="10"/>
        <color rgb="FF000000"/>
        <rFont val="MS PGothic"/>
        <family val="2"/>
        <charset val="128"/>
      </rPr>
      <t>のサンプル</t>
    </r>
  </si>
  <si>
    <r>
      <rPr>
        <sz val="10"/>
        <color theme="1"/>
        <rFont val="MS PGothic"/>
        <family val="2"/>
        <charset val="128"/>
      </rPr>
      <t>実行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</si>
  <si>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</si>
  <si>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6 </t>
    </r>
    <r>
      <rPr>
        <sz val="10"/>
        <color rgb="FF000000"/>
        <rFont val="MS PGothic"/>
        <family val="2"/>
        <charset val="128"/>
      </rPr>
      <t>のサンプル</t>
    </r>
  </si>
  <si>
    <r>
      <rPr>
        <sz val="10"/>
        <color theme="0"/>
        <rFont val="MS PGothic"/>
        <family val="2"/>
        <charset val="128"/>
      </rPr>
      <t>立ち上げ</t>
    </r>
  </si>
  <si>
    <r>
      <rPr>
        <sz val="10"/>
        <color theme="1"/>
        <rFont val="MS PGothic"/>
        <family val="2"/>
        <charset val="128"/>
      </rPr>
      <t>リスクあり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</si>
  <si>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7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</si>
  <si>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</si>
  <si>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8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</si>
  <si>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実行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</si>
  <si>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9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</si>
  <si>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10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</si>
  <si>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11 </t>
    </r>
    <r>
      <rPr>
        <sz val="10"/>
        <color theme="1"/>
        <rFont val="MS PGothic"/>
        <family val="2"/>
        <charset val="128"/>
      </rPr>
      <t>のサンプル</t>
    </r>
  </si>
  <si>
    <r>
      <rPr>
        <sz val="10"/>
        <color rgb="FF000000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</si>
  <si>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</si>
  <si>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6"/>
        <color theme="1"/>
        <rFont val="MS PGothic"/>
        <family val="2"/>
        <charset val="128"/>
      </rPr>
      <t>プロジェクト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ステージ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</si>
  <si>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プロジェクト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</si>
  <si>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タイプ</t>
    </r>
    <r>
      <rPr>
        <sz val="16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</si>
  <si>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ステージ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</si>
  <si>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</si>
  <si>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</si>
  <si>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社外</t>
    </r>
  </si>
  <si>
    <r>
      <rPr>
        <sz val="10"/>
        <color theme="1"/>
        <rFont val="MS PGothic"/>
        <family val="2"/>
        <charset val="128"/>
      </rPr>
      <t>ハイブリッド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</si>
  <si>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</si>
  <si>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パイプライン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テンプレートのサンプル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</si>
  <si>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</si>
  <si>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</si>
  <si>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キャンペーン名</t>
    <phoneticPr fontId="30" type="noConversion"/>
  </si>
  <si>
    <t>ステータス</t>
    <phoneticPr fontId="30" type="noConversion"/>
  </si>
  <si>
    <r>
      <rPr>
        <b/>
        <sz val="24"/>
        <color theme="0" tint="-0.499984740745262"/>
        <rFont val="MS PGothic"/>
        <family val="2"/>
        <charset val="128"/>
      </rPr>
      <t>プロジェクト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パイプライン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トラッカー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テンプレートのサンプル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</si>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</sst>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/yy;@"/>
    <numFmt numFmtId="166" formatCode="mm/dd/yyyy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FAEC"/>
        <bgColor indexed="64"/>
      </patternFill>
    </fill>
    <fill>
      <patternFill patternType="solid">
        <fgColor rgb="FFE0F9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6FA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C724"/>
        <bgColor indexed="64"/>
      </patternFill>
    </fill>
    <fill>
      <patternFill patternType="solid">
        <fgColor rgb="FFFF6237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5"/>
    <xf numFmtId="0" fontId="7" fillId="9" borderId="1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 wrapText="1" indent="1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10" fontId="20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wrapText="1"/>
    </xf>
    <xf numFmtId="165" fontId="21" fillId="2" borderId="4" xfId="0" applyNumberFormat="1" applyFont="1" applyFill="1" applyBorder="1" applyAlignment="1">
      <alignment horizontal="center" vertical="center" wrapText="1"/>
    </xf>
    <xf numFmtId="0" fontId="21" fillId="17" borderId="4" xfId="0" applyFont="1" applyFill="1" applyBorder="1" applyAlignment="1">
      <alignment horizontal="center" vertical="center" wrapText="1"/>
    </xf>
    <xf numFmtId="1" fontId="22" fillId="19" borderId="4" xfId="6" applyNumberFormat="1" applyFont="1" applyFill="1" applyBorder="1" applyAlignment="1">
      <alignment horizontal="center" vertical="center" wrapText="1"/>
    </xf>
    <xf numFmtId="9" fontId="22" fillId="18" borderId="4" xfId="6" applyFont="1" applyFill="1" applyBorder="1" applyAlignment="1">
      <alignment horizontal="center" vertical="center" wrapText="1"/>
    </xf>
    <xf numFmtId="1" fontId="22" fillId="20" borderId="4" xfId="6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horizontal="left" vertical="center" wrapText="1" indent="1"/>
    </xf>
    <xf numFmtId="0" fontId="25" fillId="6" borderId="1" xfId="0" applyFont="1" applyFill="1" applyBorder="1" applyAlignment="1">
      <alignment horizontal="left" vertical="center" wrapText="1" indent="1"/>
    </xf>
    <xf numFmtId="0" fontId="25" fillId="3" borderId="10" xfId="0" applyFont="1" applyFill="1" applyBorder="1" applyAlignment="1">
      <alignment horizontal="center" vertical="center" wrapText="1"/>
    </xf>
    <xf numFmtId="0" fontId="26" fillId="13" borderId="1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 indent="1" readingOrder="1"/>
    </xf>
    <xf numFmtId="0" fontId="18" fillId="2" borderId="1" xfId="0" applyFont="1" applyFill="1" applyBorder="1" applyAlignment="1">
      <alignment horizontal="left" vertical="center" wrapText="1" indent="1"/>
    </xf>
    <xf numFmtId="166" fontId="18" fillId="0" borderId="1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" fontId="18" fillId="5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13" borderId="1" xfId="0" applyFont="1" applyFill="1" applyBorder="1" applyAlignment="1">
      <alignment horizontal="left" vertical="center" wrapText="1" indent="1"/>
    </xf>
    <xf numFmtId="0" fontId="18" fillId="5" borderId="1" xfId="0" applyFont="1" applyFill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left" vertical="center" wrapText="1" indent="1"/>
    </xf>
    <xf numFmtId="164" fontId="28" fillId="2" borderId="1" xfId="0" applyNumberFormat="1" applyFont="1" applyFill="1" applyBorder="1" applyAlignment="1">
      <alignment horizontal="left" vertical="center" wrapText="1" indent="1" readingOrder="1"/>
    </xf>
    <xf numFmtId="166" fontId="28" fillId="0" borderId="10" xfId="0" applyNumberFormat="1" applyFont="1" applyBorder="1" applyAlignment="1">
      <alignment horizontal="center" vertical="center" wrapText="1" readingOrder="1"/>
    </xf>
    <xf numFmtId="166" fontId="28" fillId="0" borderId="11" xfId="0" applyNumberFormat="1" applyFont="1" applyBorder="1" applyAlignment="1">
      <alignment horizontal="center" vertical="center" wrapText="1" readingOrder="1"/>
    </xf>
    <xf numFmtId="166" fontId="28" fillId="0" borderId="1" xfId="0" applyNumberFormat="1" applyFont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left" vertical="center" wrapText="1" indent="1" readingOrder="1"/>
    </xf>
    <xf numFmtId="0" fontId="28" fillId="10" borderId="1" xfId="0" applyFont="1" applyFill="1" applyBorder="1" applyAlignment="1">
      <alignment horizontal="left" vertical="center" wrapText="1" indent="1" readingOrder="1"/>
    </xf>
    <xf numFmtId="0" fontId="28" fillId="11" borderId="1" xfId="0" applyFont="1" applyFill="1" applyBorder="1" applyAlignment="1">
      <alignment horizontal="left" vertical="center" wrapText="1" indent="1" readingOrder="1"/>
    </xf>
    <xf numFmtId="0" fontId="28" fillId="14" borderId="1" xfId="0" applyFont="1" applyFill="1" applyBorder="1" applyAlignment="1">
      <alignment horizontal="left" vertical="center" wrapText="1" indent="1" readingOrder="1"/>
    </xf>
    <xf numFmtId="0" fontId="28" fillId="12" borderId="1" xfId="0" applyFont="1" applyFill="1" applyBorder="1" applyAlignment="1">
      <alignment horizontal="left" vertical="center" wrapText="1" indent="1" readingOrder="1"/>
    </xf>
    <xf numFmtId="0" fontId="18" fillId="8" borderId="1" xfId="0" applyFont="1" applyFill="1" applyBorder="1" applyAlignment="1">
      <alignment horizontal="left" vertical="center" wrapText="1" indent="1"/>
    </xf>
    <xf numFmtId="0" fontId="18" fillId="15" borderId="1" xfId="0" applyFont="1" applyFill="1" applyBorder="1" applyAlignment="1">
      <alignment horizontal="left" vertical="center" wrapText="1" indent="1"/>
    </xf>
    <xf numFmtId="0" fontId="27" fillId="16" borderId="1" xfId="0" applyFont="1" applyFill="1" applyBorder="1" applyAlignment="1">
      <alignment horizontal="left" vertical="center" wrapText="1" indent="1"/>
    </xf>
    <xf numFmtId="0" fontId="18" fillId="20" borderId="1" xfId="0" applyFont="1" applyFill="1" applyBorder="1" applyAlignment="1">
      <alignment horizontal="left" vertical="center" wrapText="1" indent="1"/>
    </xf>
    <xf numFmtId="164" fontId="18" fillId="2" borderId="1" xfId="0" applyNumberFormat="1" applyFont="1" applyFill="1" applyBorder="1" applyAlignment="1">
      <alignment horizontal="left" vertical="center" wrapText="1" indent="1"/>
    </xf>
    <xf numFmtId="0" fontId="24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18" fillId="9" borderId="1" xfId="0" applyFont="1" applyFill="1" applyBorder="1" applyAlignment="1">
      <alignment horizontal="left" vertical="center" indent="1"/>
    </xf>
    <xf numFmtId="0" fontId="18" fillId="9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9" fontId="18" fillId="4" borderId="1" xfId="6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1"/>
    </xf>
    <xf numFmtId="0" fontId="18" fillId="11" borderId="1" xfId="0" applyFont="1" applyFill="1" applyBorder="1" applyAlignment="1">
      <alignment horizontal="left" vertical="center" indent="1"/>
    </xf>
    <xf numFmtId="0" fontId="28" fillId="2" borderId="3" xfId="0" applyFont="1" applyFill="1" applyBorder="1" applyAlignment="1">
      <alignment horizontal="left" vertical="center" wrapText="1" indent="1" readingOrder="1"/>
    </xf>
    <xf numFmtId="0" fontId="18" fillId="12" borderId="4" xfId="0" applyFont="1" applyFill="1" applyBorder="1" applyAlignment="1">
      <alignment horizontal="left" vertical="center" indent="1"/>
    </xf>
    <xf numFmtId="1" fontId="18" fillId="4" borderId="4" xfId="0" applyNumberFormat="1" applyFont="1" applyFill="1" applyBorder="1" applyAlignment="1">
      <alignment horizontal="center" vertical="center"/>
    </xf>
    <xf numFmtId="9" fontId="18" fillId="4" borderId="4" xfId="6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1" fontId="26" fillId="9" borderId="8" xfId="0" applyNumberFormat="1" applyFont="1" applyFill="1" applyBorder="1" applyAlignment="1">
      <alignment horizontal="center" vertical="center"/>
    </xf>
    <xf numFmtId="9" fontId="26" fillId="9" borderId="8" xfId="6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 indent="1"/>
    </xf>
    <xf numFmtId="0" fontId="29" fillId="0" borderId="0" xfId="0" applyFont="1"/>
    <xf numFmtId="0" fontId="29" fillId="0" borderId="2" xfId="5" applyFont="1" applyBorder="1" applyAlignment="1">
      <alignment horizontal="left" vertical="center" wrapText="1" indent="2"/>
    </xf>
    <xf numFmtId="0" fontId="20" fillId="0" borderId="0" xfId="5" applyFont="1"/>
    <xf numFmtId="0" fontId="21" fillId="2" borderId="5" xfId="0" applyFont="1" applyFill="1" applyBorder="1" applyAlignment="1">
      <alignment horizontal="left" vertical="center" indent="1"/>
    </xf>
    <xf numFmtId="0" fontId="21" fillId="2" borderId="6" xfId="0" applyFont="1" applyFill="1" applyBorder="1" applyAlignment="1">
      <alignment horizontal="left" vertical="center" indent="1"/>
    </xf>
    <xf numFmtId="0" fontId="21" fillId="2" borderId="7" xfId="0" applyFont="1" applyFill="1" applyBorder="1" applyAlignment="1">
      <alignment horizontal="left" vertical="center" indent="1"/>
    </xf>
    <xf numFmtId="0" fontId="24" fillId="2" borderId="9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3" borderId="5" xfId="6" applyNumberFormat="1" applyFont="1" applyFill="1" applyBorder="1" applyAlignment="1">
      <alignment horizontal="center" vertical="center" wrapText="1"/>
    </xf>
    <xf numFmtId="1" fontId="22" fillId="3" borderId="7" xfId="6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 wrapText="1"/>
    </xf>
    <xf numFmtId="0" fontId="9" fillId="2" borderId="9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3" fillId="7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7"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/>
        </patternFill>
      </fill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</dxfs>
  <tableStyles count="0" defaultTableStyle="TableStyleMedium9" defaultPivotStyle="PivotStyleMedium4"/>
  <colors>
    <mruColors>
      <color rgb="FF66FAF8"/>
      <color rgb="FFFF6237"/>
      <color rgb="FF43C724"/>
      <color rgb="FFE0F99C"/>
      <color rgb="FFC8FAEE"/>
      <color rgb="FF9CEEE3"/>
      <color rgb="FFEAEEF3"/>
      <color rgb="FFA5FAEC"/>
      <color rgb="FFFFB98A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ステータス %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39-CD41-6B41-AAAF-0824C2182A1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パイプライン トラッカーのサンプル'!$I$24:$I$29</c:f>
              <c:strCache>
                <c:ptCount val="6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  <c:pt idx="5">
                  <c:v>リスクあり</c:v>
                </c:pt>
              </c:strCache>
            </c:strRef>
          </c:cat>
          <c:val>
            <c:numRef>
              <c:f>'プロジェクト パイプライン トラッカーのサンプル'!$J$24:$J$29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パイプライン トラッカーのサンプル'!$I$24:$I$29</c:f>
              <c:strCache>
                <c:ptCount val="6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  <c:pt idx="5">
                  <c:v>リスクあり</c:v>
                </c:pt>
              </c:strCache>
            </c:strRef>
          </c:cat>
          <c:val>
            <c:numRef>
              <c:f>'プロジェクト パイプライン トラッカーのサンプル'!$J$24:$J$28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タイプ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'プロジェクト パイプライン トラッカーのサンプル'!$M$24:$M$26</c:f>
              <c:strCache>
                <c:ptCount val="3"/>
                <c:pt idx="0">
                  <c:v>社内</c:v>
                </c:pt>
                <c:pt idx="1">
                  <c:v>社外</c:v>
                </c:pt>
                <c:pt idx="2">
                  <c:v>ハイブリッド</c:v>
                </c:pt>
              </c:strCache>
            </c:strRef>
          </c:cat>
          <c:val>
            <c:numRef>
              <c:f>'プロジェクト パイプライン トラッカーのサンプル'!$N$24:$N$26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ステージ %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66-354E-AA62-F27D0A14D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66-354E-AA62-F27D0A14D20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966-354E-AA62-F27D0A14D20C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966-354E-AA62-F27D0A14D20C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パイプライン トラッカーのサンプル'!$E$24:$E$29</c:f>
              <c:strCache>
                <c:ptCount val="6"/>
                <c:pt idx="0">
                  <c:v>リサーチ</c:v>
                </c:pt>
                <c:pt idx="1">
                  <c:v>承認</c:v>
                </c:pt>
                <c:pt idx="2">
                  <c:v>開発</c:v>
                </c:pt>
                <c:pt idx="3">
                  <c:v>テスト</c:v>
                </c:pt>
                <c:pt idx="4">
                  <c:v>実行</c:v>
                </c:pt>
                <c:pt idx="5">
                  <c:v>立ち上げ</c:v>
                </c:pt>
              </c:strCache>
            </c:strRef>
          </c:cat>
          <c:val>
            <c:numRef>
              <c:f>'プロジェクト パイプライン トラッカーのサンプル'!$F$24:$F$29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6-354E-AA62-F27D0A14D20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966-354E-AA62-F27D0A14D20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966-354E-AA62-F27D0A14D20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966-354E-AA62-F27D0A14D20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パイプライン トラッカーのサンプル'!$E$24:$E$29</c:f>
              <c:strCache>
                <c:ptCount val="6"/>
                <c:pt idx="0">
                  <c:v>リサーチ</c:v>
                </c:pt>
                <c:pt idx="1">
                  <c:v>承認</c:v>
                </c:pt>
                <c:pt idx="2">
                  <c:v>開発</c:v>
                </c:pt>
                <c:pt idx="3">
                  <c:v>テスト</c:v>
                </c:pt>
                <c:pt idx="4">
                  <c:v>実行</c:v>
                </c:pt>
                <c:pt idx="5">
                  <c:v>立ち上げ</c:v>
                </c:pt>
              </c:strCache>
            </c:strRef>
          </c:cat>
          <c:val>
            <c:numRef>
              <c:f>'プロジェクト パイプライン トラッカーのサンプル'!$F$24:$F$29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66-354E-AA62-F27D0A14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ステータス %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F3A8-FA4D-94B0-879BF70A00D8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0B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'空白- プロジェクト パイプライン トラッカー'!$I$28:$I$33</c:f>
              <c:strCache>
                <c:ptCount val="6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  <c:pt idx="5">
                  <c:v>リスクあり</c:v>
                </c:pt>
              </c:strCache>
            </c:strRef>
          </c:cat>
          <c:val>
            <c:numRef>
              <c:f>'空白- プロジェクト パイプライン トラッカー'!$J$28:$J$33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A8-FA4D-94B0-879BF70A00D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'空白- プロジェクト パイプライン トラッカー'!$I$28:$I$33</c:f>
              <c:strCache>
                <c:ptCount val="6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  <c:pt idx="5">
                  <c:v>リスクあり</c:v>
                </c:pt>
              </c:strCache>
            </c:strRef>
          </c:cat>
          <c:val>
            <c:numRef>
              <c:f>'空白- プロジェクト パイプライン トラッカー'!$J$28:$J$32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A8-FA4D-94B0-879BF70A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タイプ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AD0-7649-8370-EFAAE522B349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AD0-7649-8370-EFAAE522B349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AD0-7649-8370-EFAAE522B349}"/>
              </c:ext>
            </c:extLst>
          </c:dPt>
          <c:cat>
            <c:strRef>
              <c:f>'空白- プロジェクト パイプライン トラッカー'!$M$28:$M$30</c:f>
              <c:strCache>
                <c:ptCount val="3"/>
                <c:pt idx="0">
                  <c:v>社内</c:v>
                </c:pt>
                <c:pt idx="1">
                  <c:v>社外</c:v>
                </c:pt>
                <c:pt idx="2">
                  <c:v>ハイブリッド</c:v>
                </c:pt>
              </c:strCache>
            </c:strRef>
          </c:cat>
          <c:val>
            <c:numRef>
              <c:f>'空白- プロジェクト パイプライン トラッカー'!$N$28:$N$30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0-7649-8370-EFAAE522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プロジェクト ステージ %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97F-9147-9296-7E12A9E6404E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7F-9147-9296-7E12A9E6404E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97F-9147-9296-7E12A9E6404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97F-9147-9296-7E12A9E640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'空白- プロジェクト パイプライン トラッカー'!$E$28:$E$33</c:f>
              <c:strCache>
                <c:ptCount val="6"/>
                <c:pt idx="0">
                  <c:v>リサーチ</c:v>
                </c:pt>
                <c:pt idx="1">
                  <c:v>承認</c:v>
                </c:pt>
                <c:pt idx="2">
                  <c:v>開発</c:v>
                </c:pt>
                <c:pt idx="3">
                  <c:v>テスト</c:v>
                </c:pt>
                <c:pt idx="4">
                  <c:v>実行</c:v>
                </c:pt>
                <c:pt idx="5">
                  <c:v>立ち上げ</c:v>
                </c:pt>
              </c:strCache>
            </c:strRef>
          </c:cat>
          <c:val>
            <c:numRef>
              <c:f>'空白- プロジェクト パイプライン トラッカー'!$F$28:$F$33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F-9147-9296-7E12A9E6404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497F-9147-9296-7E12A9E6404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497F-9147-9296-7E12A9E6404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497F-9147-9296-7E12A9E6404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'空白- プロジェクト パイプライン トラッカー'!$E$28:$E$33</c:f>
              <c:strCache>
                <c:ptCount val="6"/>
                <c:pt idx="0">
                  <c:v>リサーチ</c:v>
                </c:pt>
                <c:pt idx="1">
                  <c:v>承認</c:v>
                </c:pt>
                <c:pt idx="2">
                  <c:v>開発</c:v>
                </c:pt>
                <c:pt idx="3">
                  <c:v>テスト</c:v>
                </c:pt>
                <c:pt idx="4">
                  <c:v>実行</c:v>
                </c:pt>
                <c:pt idx="5">
                  <c:v>立ち上げ</c:v>
                </c:pt>
              </c:strCache>
            </c:strRef>
          </c:cat>
          <c:val>
            <c:numRef>
              <c:f>'空白- プロジェクト パイプライン トラッカー'!$F$28:$F$33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F-9147-9296-7E12A9E6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s://jp.smartsheet.com/try-it?trp=77762&amp;utm_language=JP&amp;utm_source=template-excel&amp;utm_medium=content&amp;utm_campaign=ic-Sample+Project+Pipeline+Tracker-excel-77762-jp&amp;lpa=ic+Sample+Project+Pipeline+Tracker+excel+77762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07360A-8864-CB4C-8A28-89606057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698500</xdr:colOff>
      <xdr:row>0</xdr:row>
      <xdr:rowOff>76200</xdr:rowOff>
    </xdr:from>
    <xdr:to>
      <xdr:col>15</xdr:col>
      <xdr:colOff>1917700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6F8D41-CA18-1584-5DCD-0E10FCCE7799}"/>
            </a:ext>
          </a:extLst>
        </xdr:cNvPr>
        <xdr:cNvSpPr txBox="1"/>
      </xdr:nvSpPr>
      <xdr:spPr>
        <a:xfrm>
          <a:off x="15570200" y="76200"/>
          <a:ext cx="32131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CE2F2-B6C2-6A40-82D0-9DA2211C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33A9E-2644-6C4A-8AE2-2686A5DD5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E62AA-1B02-EA42-BB19-5814EA9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660400</xdr:colOff>
      <xdr:row>4</xdr:row>
      <xdr:rowOff>76200</xdr:rowOff>
    </xdr:from>
    <xdr:to>
      <xdr:col>13</xdr:col>
      <xdr:colOff>12700</xdr:colOff>
      <xdr:row>4</xdr:row>
      <xdr:rowOff>800100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D425AB-45D9-AD48-8F5B-90DEA257EDFD}"/>
            </a:ext>
          </a:extLst>
        </xdr:cNvPr>
        <xdr:cNvSpPr txBox="1"/>
      </xdr:nvSpPr>
      <xdr:spPr>
        <a:xfrm>
          <a:off x="9753600" y="1536700"/>
          <a:ext cx="4622800" cy="723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200" baseline="0">
              <a:latin typeface="Century Gothic" panose="020B0502020202020204" pitchFamily="34" charset="0"/>
              <a:ea typeface="MS PGothic" panose="020B0600070205080204" pitchFamily="34" charset="-128"/>
            </a:rPr>
            <a:t>行 10 から始まるテーブルにダッシュボード データを入力します。 </a:t>
          </a:r>
        </a:p>
        <a:p>
          <a:pPr rtl="0"/>
          <a:r>
            <a:rPr lang="ja-JP" sz="1200" baseline="0">
              <a:latin typeface="Century Gothic" panose="020B0502020202020204" pitchFamily="34" charset="0"/>
              <a:ea typeface="MS PGothic" panose="020B0600070205080204" pitchFamily="34" charset="-128"/>
            </a:rPr>
            <a:t>ダッシュボード グラフィックスが自動的に入力されます。 </a:t>
          </a:r>
        </a:p>
        <a:p>
          <a:pPr rtl="0"/>
          <a:r>
            <a:rPr lang="ja-JP" sz="1200" baseline="0">
              <a:latin typeface="Century Gothic" panose="020B0502020202020204" pitchFamily="34" charset="0"/>
              <a:ea typeface="MS PGothic" panose="020B0600070205080204" pitchFamily="34" charset="-128"/>
            </a:rPr>
            <a:t>非シェーディング セルのみを完成させるユーザー。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2&amp;utm_language=JP&amp;utm_source=template-excel&amp;utm_medium=content&amp;utm_campaign=ic-Sample+Project+Pipeline+Tracker-excel-77762-jp&amp;lpa=ic+Sample+Project+Pipeline+Tracker+excel+7776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W1007"/>
  <sheetViews>
    <sheetView showGridLines="0" tabSelected="1" zoomScaleNormal="100" workbookViewId="0">
      <pane ySplit="1" topLeftCell="A2" activePane="bottomLeft" state="frozen"/>
      <selection pane="bottomLeft" activeCell="B32" sqref="B32:P32"/>
    </sheetView>
  </sheetViews>
  <sheetFormatPr baseColWidth="10" defaultColWidth="11" defaultRowHeight="13"/>
  <cols>
    <col min="1" max="1" width="3.33203125" style="2" customWidth="1"/>
    <col min="2" max="2" width="16.6640625" style="2" customWidth="1"/>
    <col min="3" max="3" width="25.83203125" style="2" customWidth="1"/>
    <col min="4" max="4" width="20.83203125" style="2" customWidth="1"/>
    <col min="5" max="11" width="14.83203125" style="2" customWidth="1"/>
    <col min="12" max="12" width="11.83203125" style="2" customWidth="1"/>
    <col min="13" max="14" width="12.83203125" style="2" customWidth="1"/>
    <col min="15" max="15" width="13.33203125" style="2" customWidth="1"/>
    <col min="16" max="16" width="25.83203125" style="2" customWidth="1"/>
    <col min="17" max="17" width="3.33203125" style="2" customWidth="1"/>
    <col min="18" max="18" width="12.83203125" style="2" customWidth="1"/>
    <col min="19" max="19" width="3.33203125" style="2" customWidth="1"/>
    <col min="20" max="20" width="12.83203125" style="2" customWidth="1"/>
    <col min="21" max="21" width="3.33203125" style="2" customWidth="1"/>
    <col min="22" max="22" width="13.1640625" style="2" customWidth="1"/>
    <col min="23" max="23" width="3.33203125" style="2" customWidth="1"/>
    <col min="24" max="16384" width="11" style="2"/>
  </cols>
  <sheetData>
    <row r="1" spans="1:259" s="6" customFormat="1" ht="50" customHeight="1">
      <c r="A1" s="12"/>
      <c r="B1" s="93" t="s">
        <v>82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59" s="9" customFormat="1" ht="25" customHeight="1">
      <c r="A2" s="14"/>
      <c r="B2" s="85" t="s">
        <v>6</v>
      </c>
      <c r="C2" s="85"/>
      <c r="D2" s="85"/>
      <c r="E2" s="85"/>
      <c r="F2" s="85"/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88" t="s">
        <v>12</v>
      </c>
      <c r="M2" s="88"/>
      <c r="N2" s="17"/>
      <c r="O2" s="17"/>
      <c r="P2" s="14"/>
      <c r="Q2" s="14"/>
      <c r="R2" s="14"/>
      <c r="S2" s="14"/>
      <c r="T2" s="14"/>
      <c r="U2" s="14"/>
      <c r="V2" s="14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259" ht="35" customHeight="1" thickBot="1">
      <c r="A3" s="18"/>
      <c r="B3" s="81"/>
      <c r="C3" s="82"/>
      <c r="D3" s="82"/>
      <c r="E3" s="82"/>
      <c r="F3" s="83"/>
      <c r="G3" s="19" t="s">
        <v>0</v>
      </c>
      <c r="H3" s="20" t="s">
        <v>13</v>
      </c>
      <c r="I3" s="21">
        <f>F29</f>
        <v>0</v>
      </c>
      <c r="J3" s="22" t="str">
        <f>IFERROR(G29/G30,"0")</f>
        <v>0</v>
      </c>
      <c r="K3" s="23">
        <f>J29</f>
        <v>0</v>
      </c>
      <c r="L3" s="89">
        <f>IFERROR(AVERAGEIF(L10:L20,"&lt;&gt;0"),"")</f>
        <v>327</v>
      </c>
      <c r="M3" s="90"/>
      <c r="N3" s="24"/>
      <c r="O3" s="24"/>
      <c r="P3" s="18"/>
      <c r="Q3" s="18"/>
      <c r="R3" s="18"/>
      <c r="S3" s="18"/>
      <c r="T3" s="18"/>
      <c r="U3" s="18"/>
      <c r="V3" s="18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" customHeight="1">
      <c r="A7" s="18"/>
      <c r="B7" s="87" t="s">
        <v>14</v>
      </c>
      <c r="C7" s="87"/>
      <c r="D7" s="87"/>
      <c r="E7" s="8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>
      <c r="A8" s="18"/>
      <c r="B8" s="86" t="s">
        <v>15</v>
      </c>
      <c r="C8" s="86"/>
      <c r="D8" s="8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6" customFormat="1" ht="35" customHeight="1">
      <c r="A9" s="25"/>
      <c r="B9" s="26" t="s">
        <v>16</v>
      </c>
      <c r="C9" s="26" t="s">
        <v>17</v>
      </c>
      <c r="D9" s="26" t="s">
        <v>18</v>
      </c>
      <c r="E9" s="27" t="s">
        <v>19</v>
      </c>
      <c r="F9" s="28" t="s">
        <v>20</v>
      </c>
      <c r="G9" s="29" t="s">
        <v>21</v>
      </c>
      <c r="H9" s="30" t="s">
        <v>22</v>
      </c>
      <c r="I9" s="31" t="s">
        <v>23</v>
      </c>
      <c r="J9" s="32" t="s">
        <v>24</v>
      </c>
      <c r="K9" s="33" t="s">
        <v>25</v>
      </c>
      <c r="L9" s="34" t="s">
        <v>26</v>
      </c>
      <c r="M9" s="26" t="s">
        <v>27</v>
      </c>
      <c r="N9" s="26" t="s">
        <v>28</v>
      </c>
      <c r="O9" s="26" t="s">
        <v>29</v>
      </c>
      <c r="P9" s="26" t="s">
        <v>30</v>
      </c>
      <c r="Q9" s="25"/>
      <c r="R9" s="26" t="s">
        <v>27</v>
      </c>
      <c r="S9" s="25"/>
      <c r="T9" s="26" t="s">
        <v>28</v>
      </c>
      <c r="U9" s="25"/>
      <c r="V9" s="26" t="s">
        <v>29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</row>
    <row r="10" spans="1:259" s="4" customFormat="1" ht="23" customHeight="1">
      <c r="A10" s="35"/>
      <c r="B10" s="36">
        <v>1</v>
      </c>
      <c r="C10" s="37" t="s">
        <v>31</v>
      </c>
      <c r="D10" s="37" t="s">
        <v>2</v>
      </c>
      <c r="E10" s="38">
        <v>46539</v>
      </c>
      <c r="F10" s="39">
        <v>46553</v>
      </c>
      <c r="G10" s="40">
        <v>46568</v>
      </c>
      <c r="H10" s="40">
        <v>46569</v>
      </c>
      <c r="I10" s="40"/>
      <c r="J10" s="40"/>
      <c r="K10" s="38"/>
      <c r="L10" s="41">
        <f>IF(K10=0,0,K10-E10)</f>
        <v>0</v>
      </c>
      <c r="M10" s="37" t="s">
        <v>32</v>
      </c>
      <c r="N10" s="42" t="s">
        <v>33</v>
      </c>
      <c r="O10" s="37" t="s">
        <v>34</v>
      </c>
      <c r="P10" s="37"/>
      <c r="Q10" s="43"/>
      <c r="R10" s="44" t="s">
        <v>35</v>
      </c>
      <c r="S10" s="43"/>
      <c r="T10" s="45" t="s">
        <v>36</v>
      </c>
      <c r="U10" s="35"/>
      <c r="V10" s="46" t="s">
        <v>34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</row>
    <row r="11" spans="1:259" s="4" customFormat="1" ht="23" customHeight="1">
      <c r="A11" s="35"/>
      <c r="B11" s="36">
        <v>2</v>
      </c>
      <c r="C11" s="47" t="s">
        <v>37</v>
      </c>
      <c r="D11" s="47" t="s">
        <v>3</v>
      </c>
      <c r="E11" s="48">
        <v>46569</v>
      </c>
      <c r="F11" s="49">
        <v>46583</v>
      </c>
      <c r="G11" s="50">
        <v>46598</v>
      </c>
      <c r="H11" s="50">
        <v>46600</v>
      </c>
      <c r="I11" s="50">
        <v>46631</v>
      </c>
      <c r="J11" s="50">
        <v>46692</v>
      </c>
      <c r="K11" s="48">
        <v>46722</v>
      </c>
      <c r="L11" s="41">
        <f t="shared" ref="L11:L20" si="0">IF(K11=0,0,K11-E11)</f>
        <v>153</v>
      </c>
      <c r="M11" s="36" t="s">
        <v>38</v>
      </c>
      <c r="N11" s="51" t="s">
        <v>39</v>
      </c>
      <c r="O11" s="36" t="s">
        <v>40</v>
      </c>
      <c r="P11" s="37"/>
      <c r="Q11" s="43"/>
      <c r="R11" s="52" t="s">
        <v>41</v>
      </c>
      <c r="S11" s="43"/>
      <c r="T11" s="36" t="s">
        <v>42</v>
      </c>
      <c r="U11" s="35"/>
      <c r="V11" s="53" t="s">
        <v>40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</row>
    <row r="12" spans="1:259" s="4" customFormat="1" ht="23" customHeight="1">
      <c r="A12" s="35"/>
      <c r="B12" s="36">
        <v>3</v>
      </c>
      <c r="C12" s="47" t="s">
        <v>43</v>
      </c>
      <c r="D12" s="47" t="s">
        <v>4</v>
      </c>
      <c r="E12" s="48">
        <v>46600</v>
      </c>
      <c r="F12" s="49">
        <v>46614</v>
      </c>
      <c r="G12" s="50">
        <v>46629</v>
      </c>
      <c r="H12" s="50">
        <v>46631</v>
      </c>
      <c r="I12" s="50">
        <v>46661</v>
      </c>
      <c r="J12" s="50"/>
      <c r="K12" s="48"/>
      <c r="L12" s="41">
        <f t="shared" si="0"/>
        <v>0</v>
      </c>
      <c r="M12" s="36" t="s">
        <v>44</v>
      </c>
      <c r="N12" s="51" t="s">
        <v>45</v>
      </c>
      <c r="O12" s="36" t="s">
        <v>40</v>
      </c>
      <c r="P12" s="37"/>
      <c r="Q12" s="43"/>
      <c r="R12" s="54" t="s">
        <v>46</v>
      </c>
      <c r="S12" s="43"/>
      <c r="T12" s="36" t="s">
        <v>39</v>
      </c>
      <c r="U12" s="35"/>
      <c r="V12" s="55" t="s">
        <v>47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</row>
    <row r="13" spans="1:259" s="4" customFormat="1" ht="23" customHeight="1">
      <c r="A13" s="35"/>
      <c r="B13" s="36">
        <v>4</v>
      </c>
      <c r="C13" s="42" t="s">
        <v>48</v>
      </c>
      <c r="D13" s="42" t="s">
        <v>2</v>
      </c>
      <c r="E13" s="48">
        <v>46631</v>
      </c>
      <c r="F13" s="49">
        <v>46645</v>
      </c>
      <c r="G13" s="50">
        <v>46660</v>
      </c>
      <c r="H13" s="50">
        <v>46661</v>
      </c>
      <c r="I13" s="50">
        <v>46692</v>
      </c>
      <c r="J13" s="50"/>
      <c r="K13" s="48"/>
      <c r="L13" s="41">
        <f t="shared" si="0"/>
        <v>0</v>
      </c>
      <c r="M13" s="36" t="s">
        <v>44</v>
      </c>
      <c r="N13" s="51" t="s">
        <v>49</v>
      </c>
      <c r="O13" s="36" t="s">
        <v>50</v>
      </c>
      <c r="P13" s="37"/>
      <c r="Q13" s="43"/>
      <c r="R13" s="56" t="s">
        <v>51</v>
      </c>
      <c r="S13" s="43"/>
      <c r="T13" s="42" t="s">
        <v>52</v>
      </c>
      <c r="U13" s="35"/>
      <c r="V13" s="4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</row>
    <row r="14" spans="1:259" s="4" customFormat="1" ht="23" customHeight="1">
      <c r="A14" s="35"/>
      <c r="B14" s="36">
        <v>5</v>
      </c>
      <c r="C14" s="47" t="s">
        <v>53</v>
      </c>
      <c r="D14" s="47" t="s">
        <v>3</v>
      </c>
      <c r="E14" s="48">
        <v>46661</v>
      </c>
      <c r="F14" s="49">
        <v>46675</v>
      </c>
      <c r="G14" s="50">
        <v>46690</v>
      </c>
      <c r="H14" s="50">
        <v>46692</v>
      </c>
      <c r="I14" s="50">
        <v>46753</v>
      </c>
      <c r="J14" s="50">
        <v>46813</v>
      </c>
      <c r="K14" s="48">
        <v>46917</v>
      </c>
      <c r="L14" s="41">
        <f t="shared" si="0"/>
        <v>256</v>
      </c>
      <c r="M14" s="36" t="s">
        <v>38</v>
      </c>
      <c r="N14" s="51" t="s">
        <v>39</v>
      </c>
      <c r="O14" s="36" t="s">
        <v>50</v>
      </c>
      <c r="P14" s="37"/>
      <c r="Q14" s="35"/>
      <c r="R14" s="57" t="s">
        <v>54</v>
      </c>
      <c r="S14" s="35"/>
      <c r="T14" s="42" t="s">
        <v>55</v>
      </c>
      <c r="U14" s="35"/>
      <c r="V14" s="18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</row>
    <row r="15" spans="1:259" s="4" customFormat="1" ht="23" customHeight="1">
      <c r="A15" s="35"/>
      <c r="B15" s="36">
        <v>6</v>
      </c>
      <c r="C15" s="47" t="s">
        <v>56</v>
      </c>
      <c r="D15" s="47" t="s">
        <v>4</v>
      </c>
      <c r="E15" s="48">
        <v>46692</v>
      </c>
      <c r="F15" s="49">
        <v>46706</v>
      </c>
      <c r="G15" s="50">
        <v>46721</v>
      </c>
      <c r="H15" s="50">
        <v>46722</v>
      </c>
      <c r="I15" s="50"/>
      <c r="J15" s="50"/>
      <c r="K15" s="48"/>
      <c r="L15" s="41">
        <f t="shared" si="0"/>
        <v>0</v>
      </c>
      <c r="M15" s="36" t="s">
        <v>46</v>
      </c>
      <c r="N15" s="51" t="s">
        <v>42</v>
      </c>
      <c r="O15" s="36" t="s">
        <v>50</v>
      </c>
      <c r="P15" s="37"/>
      <c r="Q15" s="35"/>
      <c r="R15" s="58" t="s">
        <v>57</v>
      </c>
      <c r="S15" s="35"/>
      <c r="T15" s="59" t="s">
        <v>58</v>
      </c>
      <c r="U15" s="35"/>
      <c r="V15" s="1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</row>
    <row r="16" spans="1:259" s="4" customFormat="1" ht="23" customHeight="1">
      <c r="A16" s="35"/>
      <c r="B16" s="36">
        <v>7</v>
      </c>
      <c r="C16" s="60" t="s">
        <v>59</v>
      </c>
      <c r="D16" s="60" t="s">
        <v>5</v>
      </c>
      <c r="E16" s="48">
        <v>46722</v>
      </c>
      <c r="F16" s="39">
        <v>46736</v>
      </c>
      <c r="G16" s="40">
        <v>46751</v>
      </c>
      <c r="H16" s="40">
        <v>46753</v>
      </c>
      <c r="I16" s="40"/>
      <c r="J16" s="40"/>
      <c r="K16" s="38"/>
      <c r="L16" s="41">
        <f t="shared" si="0"/>
        <v>0</v>
      </c>
      <c r="M16" s="36" t="s">
        <v>46</v>
      </c>
      <c r="N16" s="51" t="s">
        <v>60</v>
      </c>
      <c r="O16" s="36" t="s">
        <v>40</v>
      </c>
      <c r="P16" s="37"/>
      <c r="Q16" s="35"/>
      <c r="R16" s="18"/>
      <c r="S16" s="35"/>
      <c r="T16" s="18"/>
      <c r="U16" s="35"/>
      <c r="V16" s="1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</row>
    <row r="17" spans="1:259" s="4" customFormat="1" ht="23" customHeight="1">
      <c r="A17" s="35"/>
      <c r="B17" s="36">
        <v>8</v>
      </c>
      <c r="C17" s="60" t="s">
        <v>61</v>
      </c>
      <c r="D17" s="60" t="s">
        <v>2</v>
      </c>
      <c r="E17" s="48">
        <v>46753</v>
      </c>
      <c r="F17" s="39">
        <v>46767</v>
      </c>
      <c r="G17" s="40">
        <v>46782</v>
      </c>
      <c r="H17" s="40">
        <v>46784</v>
      </c>
      <c r="I17" s="40">
        <v>46813</v>
      </c>
      <c r="J17" s="40">
        <v>46844</v>
      </c>
      <c r="K17" s="38"/>
      <c r="L17" s="41">
        <f t="shared" si="0"/>
        <v>0</v>
      </c>
      <c r="M17" s="36" t="s">
        <v>62</v>
      </c>
      <c r="N17" s="51" t="s">
        <v>42</v>
      </c>
      <c r="O17" s="36" t="s">
        <v>50</v>
      </c>
      <c r="P17" s="37"/>
      <c r="Q17" s="35"/>
      <c r="R17" s="18"/>
      <c r="S17" s="35"/>
      <c r="T17" s="18"/>
      <c r="U17" s="35"/>
      <c r="V17" s="18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</row>
    <row r="18" spans="1:259" s="4" customFormat="1" ht="23" customHeight="1">
      <c r="A18" s="35"/>
      <c r="B18" s="36">
        <v>9</v>
      </c>
      <c r="C18" s="60" t="s">
        <v>63</v>
      </c>
      <c r="D18" s="60" t="s">
        <v>2</v>
      </c>
      <c r="E18" s="48">
        <v>46419</v>
      </c>
      <c r="F18" s="39">
        <v>46798</v>
      </c>
      <c r="G18" s="40">
        <v>46811</v>
      </c>
      <c r="H18" s="40">
        <v>46813</v>
      </c>
      <c r="I18" s="40">
        <v>46917</v>
      </c>
      <c r="J18" s="40">
        <v>46947</v>
      </c>
      <c r="K18" s="38">
        <v>46991</v>
      </c>
      <c r="L18" s="41">
        <f>IF(K18=0,0,K18-E18)</f>
        <v>572</v>
      </c>
      <c r="M18" s="36" t="s">
        <v>38</v>
      </c>
      <c r="N18" s="51" t="s">
        <v>39</v>
      </c>
      <c r="O18" s="36" t="s">
        <v>50</v>
      </c>
      <c r="P18" s="37"/>
      <c r="Q18" s="35"/>
      <c r="R18" s="18"/>
      <c r="S18" s="35"/>
      <c r="T18" s="18"/>
      <c r="U18" s="35"/>
      <c r="V18" s="18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</row>
    <row r="19" spans="1:259" s="4" customFormat="1" ht="23" customHeight="1">
      <c r="A19" s="35"/>
      <c r="B19" s="36">
        <v>10</v>
      </c>
      <c r="C19" s="60" t="s">
        <v>64</v>
      </c>
      <c r="D19" s="60" t="s">
        <v>3</v>
      </c>
      <c r="E19" s="48">
        <v>46813</v>
      </c>
      <c r="F19" s="39">
        <v>46827</v>
      </c>
      <c r="G19" s="40">
        <v>46842</v>
      </c>
      <c r="H19" s="40"/>
      <c r="I19" s="40"/>
      <c r="J19" s="40"/>
      <c r="K19" s="38"/>
      <c r="L19" s="41">
        <f t="shared" si="0"/>
        <v>0</v>
      </c>
      <c r="M19" s="36" t="s">
        <v>41</v>
      </c>
      <c r="N19" s="51" t="s">
        <v>42</v>
      </c>
      <c r="O19" s="36" t="s">
        <v>40</v>
      </c>
      <c r="P19" s="37"/>
      <c r="Q19" s="35"/>
      <c r="R19" s="18"/>
      <c r="S19" s="35"/>
      <c r="T19" s="18"/>
      <c r="U19" s="35"/>
      <c r="V19" s="18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</row>
    <row r="20" spans="1:259" s="4" customFormat="1" ht="23" customHeight="1">
      <c r="A20" s="35"/>
      <c r="B20" s="36">
        <v>11</v>
      </c>
      <c r="C20" s="60" t="s">
        <v>65</v>
      </c>
      <c r="D20" s="60" t="s">
        <v>5</v>
      </c>
      <c r="E20" s="48">
        <v>46813</v>
      </c>
      <c r="F20" s="39">
        <v>44287</v>
      </c>
      <c r="G20" s="40"/>
      <c r="H20" s="40"/>
      <c r="I20" s="40"/>
      <c r="J20" s="40"/>
      <c r="K20" s="38"/>
      <c r="L20" s="41">
        <f t="shared" si="0"/>
        <v>0</v>
      </c>
      <c r="M20" s="36" t="s">
        <v>66</v>
      </c>
      <c r="N20" s="51" t="s">
        <v>67</v>
      </c>
      <c r="O20" s="36" t="s">
        <v>47</v>
      </c>
      <c r="P20" s="37"/>
      <c r="Q20" s="35"/>
      <c r="R20" s="18"/>
      <c r="S20" s="35"/>
      <c r="T20" s="18"/>
      <c r="U20" s="35"/>
      <c r="V20" s="18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</row>
    <row r="21" spans="1:259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5" customHeight="1">
      <c r="A22" s="18"/>
      <c r="B22" s="24"/>
      <c r="C22" s="24"/>
      <c r="D22" s="24"/>
      <c r="E22" s="86" t="s">
        <v>68</v>
      </c>
      <c r="F22" s="86"/>
      <c r="G22" s="86"/>
      <c r="H22" s="24"/>
      <c r="I22" s="86" t="s">
        <v>69</v>
      </c>
      <c r="J22" s="86"/>
      <c r="K22" s="86"/>
      <c r="L22" s="61"/>
      <c r="M22" s="84" t="s">
        <v>70</v>
      </c>
      <c r="N22" s="84"/>
      <c r="O22" s="84"/>
      <c r="P22" s="18"/>
      <c r="Q22" s="18"/>
      <c r="R22" s="18"/>
      <c r="S22" s="18"/>
      <c r="T22" s="18"/>
      <c r="U22" s="18"/>
      <c r="V22" s="1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s="7" customFormat="1" ht="23" customHeight="1">
      <c r="A23" s="62"/>
      <c r="B23" s="62"/>
      <c r="C23" s="62"/>
      <c r="D23" s="62"/>
      <c r="E23" s="63" t="s">
        <v>71</v>
      </c>
      <c r="F23" s="64" t="s">
        <v>72</v>
      </c>
      <c r="G23" s="64" t="s">
        <v>1</v>
      </c>
      <c r="H23" s="62"/>
      <c r="I23" s="63" t="s">
        <v>73</v>
      </c>
      <c r="J23" s="64" t="s">
        <v>72</v>
      </c>
      <c r="K23" s="64" t="s">
        <v>1</v>
      </c>
      <c r="L23" s="62"/>
      <c r="M23" s="63" t="s">
        <v>73</v>
      </c>
      <c r="N23" s="64" t="s">
        <v>72</v>
      </c>
      <c r="O23" s="64" t="s">
        <v>1</v>
      </c>
      <c r="P23" s="62"/>
      <c r="Q23" s="62"/>
      <c r="R23" s="62"/>
      <c r="S23" s="62"/>
      <c r="T23" s="62"/>
      <c r="U23" s="62"/>
      <c r="V23" s="62"/>
    </row>
    <row r="24" spans="1:259" s="7" customFormat="1" ht="23" customHeight="1">
      <c r="A24" s="62"/>
      <c r="B24" s="62"/>
      <c r="C24" s="62"/>
      <c r="D24" s="62"/>
      <c r="E24" s="44" t="s">
        <v>35</v>
      </c>
      <c r="F24" s="65">
        <f>COUNTIF(M10:M20, "Research")</f>
        <v>0</v>
      </c>
      <c r="G24" s="66" t="str">
        <f>IFERROR(F24/F30,"")</f>
        <v/>
      </c>
      <c r="H24" s="62"/>
      <c r="I24" s="67" t="s">
        <v>36</v>
      </c>
      <c r="J24" s="65">
        <f>COUNTIF(N10:N20, "Not Started")</f>
        <v>0</v>
      </c>
      <c r="K24" s="66" t="str">
        <f>IFERROR(J24/J30,"")</f>
        <v/>
      </c>
      <c r="L24" s="62"/>
      <c r="M24" s="68" t="s">
        <v>34</v>
      </c>
      <c r="N24" s="65">
        <f>COUNTIF(O10:O20, "Internal")</f>
        <v>0</v>
      </c>
      <c r="O24" s="66" t="str">
        <f>IFERROR(N24/N27,"")</f>
        <v/>
      </c>
      <c r="P24" s="62"/>
      <c r="Q24" s="62"/>
      <c r="R24" s="62"/>
      <c r="S24" s="62"/>
      <c r="T24" s="62"/>
      <c r="U24" s="62"/>
      <c r="V24" s="62"/>
    </row>
    <row r="25" spans="1:259" s="7" customFormat="1" ht="23" customHeight="1">
      <c r="A25" s="62"/>
      <c r="B25" s="62"/>
      <c r="C25" s="62"/>
      <c r="D25" s="62"/>
      <c r="E25" s="52" t="s">
        <v>41</v>
      </c>
      <c r="F25" s="65">
        <f>COUNTIF(M10:M20, "Approval")</f>
        <v>0</v>
      </c>
      <c r="G25" s="66" t="str">
        <f>IFERROR(F25/F30,"")</f>
        <v/>
      </c>
      <c r="H25" s="62"/>
      <c r="I25" s="36" t="s">
        <v>42</v>
      </c>
      <c r="J25" s="65">
        <f>COUNTIF(N10:N20, "In Progress")</f>
        <v>0</v>
      </c>
      <c r="K25" s="66" t="str">
        <f>IFERROR(J25/J30,"")</f>
        <v/>
      </c>
      <c r="L25" s="62"/>
      <c r="M25" s="69" t="s">
        <v>74</v>
      </c>
      <c r="N25" s="65">
        <f>COUNTIF(O10:O20, "External")</f>
        <v>0</v>
      </c>
      <c r="O25" s="66" t="str">
        <f>IFERROR(N25/N27,"")</f>
        <v/>
      </c>
      <c r="P25" s="62"/>
      <c r="Q25" s="62"/>
      <c r="R25" s="62"/>
      <c r="S25" s="62"/>
      <c r="T25" s="62"/>
      <c r="U25" s="62"/>
      <c r="V25" s="62"/>
    </row>
    <row r="26" spans="1:259" s="7" customFormat="1" ht="23" customHeight="1" thickBot="1">
      <c r="A26" s="62"/>
      <c r="B26" s="62"/>
      <c r="C26" s="62"/>
      <c r="D26" s="62"/>
      <c r="E26" s="54" t="s">
        <v>46</v>
      </c>
      <c r="F26" s="65">
        <f>COUNTIF(M10:M20, "Develop")</f>
        <v>0</v>
      </c>
      <c r="G26" s="66" t="str">
        <f>IFERROR(F26/F30,"")</f>
        <v/>
      </c>
      <c r="H26" s="62"/>
      <c r="I26" s="70" t="s">
        <v>39</v>
      </c>
      <c r="J26" s="65">
        <f>COUNTIF(N10:N20, "Complete")</f>
        <v>0</v>
      </c>
      <c r="K26" s="66" t="str">
        <f>IFERROR(J26/J30,"")</f>
        <v/>
      </c>
      <c r="L26" s="62"/>
      <c r="M26" s="71" t="s">
        <v>75</v>
      </c>
      <c r="N26" s="72">
        <f>COUNTIF(O10:O20, "Hybrid")</f>
        <v>0</v>
      </c>
      <c r="O26" s="73" t="str">
        <f>IFERROR(N26/N27,"")</f>
        <v/>
      </c>
      <c r="P26" s="62"/>
      <c r="Q26" s="62"/>
      <c r="R26" s="62"/>
      <c r="S26" s="62"/>
      <c r="T26" s="62"/>
      <c r="U26" s="62"/>
      <c r="V26" s="62"/>
    </row>
    <row r="27" spans="1:259" s="7" customFormat="1" ht="23" customHeight="1">
      <c r="A27" s="62"/>
      <c r="B27" s="62"/>
      <c r="C27" s="62"/>
      <c r="D27" s="62"/>
      <c r="E27" s="56" t="s">
        <v>51</v>
      </c>
      <c r="F27" s="65">
        <f>COUNTIF(M10:M20, "Test")</f>
        <v>0</v>
      </c>
      <c r="G27" s="66" t="str">
        <f>IFERROR(F27/F30,"")</f>
        <v/>
      </c>
      <c r="H27" s="62"/>
      <c r="I27" s="67" t="s">
        <v>52</v>
      </c>
      <c r="J27" s="65">
        <f>COUNTIF(N10:N20, "Overdue")</f>
        <v>0</v>
      </c>
      <c r="K27" s="66" t="str">
        <f>IFERROR(J27/J30,"")</f>
        <v/>
      </c>
      <c r="L27" s="62"/>
      <c r="M27" s="74" t="s">
        <v>76</v>
      </c>
      <c r="N27" s="75">
        <f>SUM(N22:N26)</f>
        <v>0</v>
      </c>
      <c r="O27" s="76">
        <f>SUM(O22:O26)</f>
        <v>0</v>
      </c>
      <c r="P27" s="62"/>
      <c r="Q27" s="62"/>
      <c r="R27" s="62"/>
      <c r="S27" s="62"/>
      <c r="T27" s="62"/>
      <c r="U27" s="62"/>
      <c r="V27" s="62"/>
    </row>
    <row r="28" spans="1:259" s="7" customFormat="1" ht="25" customHeight="1">
      <c r="A28" s="62"/>
      <c r="B28" s="62"/>
      <c r="C28" s="62"/>
      <c r="D28" s="62"/>
      <c r="E28" s="57" t="s">
        <v>54</v>
      </c>
      <c r="F28" s="65">
        <f>COUNTIF(M10:M20, "Execute")</f>
        <v>0</v>
      </c>
      <c r="G28" s="66" t="str">
        <f>IFERROR(F28/F30,"")</f>
        <v/>
      </c>
      <c r="H28" s="62"/>
      <c r="I28" s="67" t="s">
        <v>55</v>
      </c>
      <c r="J28" s="65">
        <f>COUNTIF(N10:N20, "Overdue")</f>
        <v>0</v>
      </c>
      <c r="K28" s="66" t="str">
        <f>IFERROR(J28/J30,"")</f>
        <v/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259" s="7" customFormat="1" ht="25" customHeight="1" thickBot="1">
      <c r="A29" s="62"/>
      <c r="B29" s="62"/>
      <c r="C29" s="62"/>
      <c r="D29" s="62"/>
      <c r="E29" s="58" t="s">
        <v>57</v>
      </c>
      <c r="F29" s="72">
        <f>COUNTIF(M10:M20, "Launch")</f>
        <v>0</v>
      </c>
      <c r="G29" s="73" t="str">
        <f>IFERROR(F29/F30,"")</f>
        <v/>
      </c>
      <c r="H29" s="62"/>
      <c r="I29" s="77" t="s">
        <v>58</v>
      </c>
      <c r="J29" s="72">
        <f>COUNTIF(N10:N20, "On Hold")</f>
        <v>0</v>
      </c>
      <c r="K29" s="73" t="str">
        <f>IFERROR(J29/J30,"")</f>
        <v/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  <row r="30" spans="1:259" s="7" customFormat="1" ht="25" customHeight="1">
      <c r="A30" s="62"/>
      <c r="B30" s="62"/>
      <c r="C30" s="62"/>
      <c r="D30" s="62"/>
      <c r="E30" s="74" t="s">
        <v>76</v>
      </c>
      <c r="F30" s="75">
        <f>SUM(F24:F29)</f>
        <v>0</v>
      </c>
      <c r="G30" s="76">
        <f>SUM(G24:G29)</f>
        <v>0</v>
      </c>
      <c r="H30" s="62"/>
      <c r="I30" s="74" t="s">
        <v>76</v>
      </c>
      <c r="J30" s="75">
        <f>SUM(J25:J29)</f>
        <v>0</v>
      </c>
      <c r="K30" s="76">
        <f>SUM(K25:K29)</f>
        <v>0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</row>
    <row r="31" spans="1:259" s="7" customForma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</row>
    <row r="32" spans="1:259" customFormat="1" ht="50" customHeight="1">
      <c r="A32" s="24"/>
      <c r="B32" s="94" t="s">
        <v>83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78"/>
      <c r="R32" s="78"/>
      <c r="S32" s="78"/>
      <c r="T32" s="78"/>
      <c r="U32" s="78"/>
      <c r="V32" s="78"/>
    </row>
    <row r="33" spans="1:25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8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8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8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8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8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8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8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8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8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8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8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8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8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8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</row>
    <row r="319" spans="1:28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</row>
    <row r="320" spans="1:28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</row>
    <row r="321" spans="1:28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</sheetData>
  <mergeCells count="10">
    <mergeCell ref="B32:P32"/>
    <mergeCell ref="B3:F3"/>
    <mergeCell ref="M22:O22"/>
    <mergeCell ref="B2:F2"/>
    <mergeCell ref="B8:D8"/>
    <mergeCell ref="B7:E7"/>
    <mergeCell ref="I22:K22"/>
    <mergeCell ref="E22:G22"/>
    <mergeCell ref="L2:M2"/>
    <mergeCell ref="L3:M3"/>
  </mergeCells>
  <phoneticPr fontId="3" type="noConversion"/>
  <conditionalFormatting sqref="L10:L20">
    <cfRule type="containsText" dxfId="46" priority="7" operator="containsText" text="0">
      <formula>NOT(ISERROR(SEARCH("0",L10)))</formula>
    </cfRule>
  </conditionalFormatting>
  <conditionalFormatting sqref="R10:R15 M10:M20 E24:E29">
    <cfRule type="containsText" dxfId="45" priority="13" operator="containsText" text="リサーチ">
      <formula>NOT(ISERROR(SEARCH("リサーチ",E10)))</formula>
    </cfRule>
    <cfRule type="containsText" dxfId="44" priority="8" operator="containsText" text="立ち上げ">
      <formula>NOT(ISERROR(SEARCH("立ち上げ",E10)))</formula>
    </cfRule>
    <cfRule type="containsText" dxfId="43" priority="9" operator="containsText" text="実行">
      <formula>NOT(ISERROR(SEARCH("実行",E10)))</formula>
    </cfRule>
    <cfRule type="containsText" dxfId="42" priority="10" operator="containsText" text="テスト">
      <formula>NOT(ISERROR(SEARCH("テスト",E10)))</formula>
    </cfRule>
    <cfRule type="containsText" dxfId="41" priority="11" operator="containsText" text="開発">
      <formula>NOT(ISERROR(SEARCH("開発",E10)))</formula>
    </cfRule>
    <cfRule type="containsText" dxfId="40" priority="12" operator="containsText" text="承認">
      <formula>NOT(ISERROR(SEARCH("承認",E10)))</formula>
    </cfRule>
  </conditionalFormatting>
  <conditionalFormatting sqref="T10:T15 N10:N20 I24:I29">
    <cfRule type="containsText" dxfId="39" priority="1" operator="containsText" text="リスクあり">
      <formula>NOT(ISERROR(SEARCH("リスクあり",I10)))</formula>
    </cfRule>
    <cfRule type="containsText" dxfId="38" priority="76" operator="containsText" text="期日超過">
      <formula>NOT(ISERROR(SEARCH("期日超過",I10)))</formula>
    </cfRule>
    <cfRule type="containsText" dxfId="37" priority="99" operator="containsText" text="未開始">
      <formula>NOT(ISERROR(SEARCH("未開始",I10)))</formula>
    </cfRule>
    <cfRule type="containsText" dxfId="36" priority="98" operator="containsText" text="進行中">
      <formula>NOT(ISERROR(SEARCH("進行中",I10)))</formula>
    </cfRule>
    <cfRule type="containsText" dxfId="35" priority="97" operator="containsText" text="完了">
      <formula>NOT(ISERROR(SEARCH("完了",I10)))</formula>
    </cfRule>
    <cfRule type="containsText" dxfId="34" priority="96" operator="containsText" text="保留中">
      <formula>NOT(ISERROR(SEARCH("保留中",I10)))</formula>
    </cfRule>
  </conditionalFormatting>
  <conditionalFormatting sqref="V10:V13 O10:O20 M24:M26">
    <cfRule type="containsText" dxfId="33" priority="79" operator="containsText" text="社外">
      <formula>NOT(ISERROR(SEARCH("社外",M10)))</formula>
    </cfRule>
    <cfRule type="containsText" dxfId="32" priority="78" operator="containsText" text="社内">
      <formula>NOT(ISERROR(SEARCH("社内",M10)))</formula>
    </cfRule>
    <cfRule type="containsText" dxfId="31" priority="77" operator="containsText" text="ハイブリッド">
      <formula>NOT(ISERROR(SEARCH("ハイブリッド",M10)))</formula>
    </cfRule>
  </conditionalFormatting>
  <dataValidations count="3">
    <dataValidation type="list" allowBlank="1" showInputMessage="1" showErrorMessage="1" sqref="N10:N20" xr:uid="{BEF7E677-7619-1544-B928-2846876EF993}">
      <formula1>$T$10:$T$15</formula1>
    </dataValidation>
    <dataValidation type="list" allowBlank="1" showInputMessage="1" showErrorMessage="1" sqref="O10:O20" xr:uid="{9D172C47-4C27-2D41-BCB6-1E823B5B1CF5}">
      <formula1>$V$10:$V$13</formula1>
    </dataValidation>
    <dataValidation type="list" allowBlank="1" showInputMessage="1" showErrorMessage="1" sqref="M10:M20" xr:uid="{101A284A-C892-5448-A700-D9714B3F21A7}">
      <formula1>$R$10:$R$15</formula1>
    </dataValidation>
  </dataValidations>
  <hyperlinks>
    <hyperlink ref="B32:P32" r:id="rId1" display="ここをクリックして Smartsheet で作成" xr:uid="{1DF4F150-CD8C-4FE6-86DF-548E7F712393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EE3E-E673-A648-80A3-9DF75886F702}">
  <sheetPr>
    <tabColor theme="3" tint="0.79998168889431442"/>
    <pageSetUpPr fitToPage="1"/>
  </sheetPr>
  <dimension ref="A1:JW1010"/>
  <sheetViews>
    <sheetView showGridLines="0" zoomScale="70" zoomScaleNormal="70" workbookViewId="0">
      <selection activeCell="O34" sqref="O34"/>
    </sheetView>
  </sheetViews>
  <sheetFormatPr baseColWidth="10" defaultColWidth="11" defaultRowHeight="13"/>
  <cols>
    <col min="1" max="1" width="3.33203125" style="2" customWidth="1"/>
    <col min="2" max="2" width="16.6640625" style="2" customWidth="1"/>
    <col min="3" max="3" width="30.83203125" style="2" customWidth="1"/>
    <col min="4" max="4" width="15.83203125" style="2" customWidth="1"/>
    <col min="5" max="11" width="14.83203125" style="2" customWidth="1"/>
    <col min="12" max="12" width="11.83203125" style="2" customWidth="1"/>
    <col min="13" max="14" width="12.83203125" style="2" customWidth="1"/>
    <col min="15" max="15" width="10.83203125" style="2" customWidth="1"/>
    <col min="16" max="16" width="25.83203125" style="2" customWidth="1"/>
    <col min="17" max="17" width="3.33203125" style="2" customWidth="1"/>
    <col min="18" max="18" width="12.83203125" style="2" customWidth="1"/>
    <col min="19" max="19" width="3.33203125" style="2" customWidth="1"/>
    <col min="20" max="20" width="12.83203125" style="2" customWidth="1"/>
    <col min="21" max="21" width="3.33203125" style="2" customWidth="1"/>
    <col min="22" max="22" width="13.1640625" style="2" customWidth="1"/>
    <col min="23" max="23" width="3.33203125" style="2" customWidth="1"/>
    <col min="24" max="16384" width="11" style="2"/>
  </cols>
  <sheetData>
    <row r="1" spans="1:259" s="6" customFormat="1" ht="42" customHeight="1">
      <c r="B1" s="13" t="s">
        <v>77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9" s="9" customFormat="1" ht="25" customHeight="1">
      <c r="A2" s="8"/>
      <c r="B2" s="92" t="s">
        <v>80</v>
      </c>
      <c r="C2" s="85"/>
      <c r="D2" s="85"/>
      <c r="E2" s="85"/>
      <c r="F2" s="85"/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88" t="s">
        <v>12</v>
      </c>
      <c r="M2" s="88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259" ht="35" customHeight="1" thickBot="1">
      <c r="A3" s="1"/>
      <c r="B3" s="81"/>
      <c r="C3" s="82"/>
      <c r="D3" s="82"/>
      <c r="E3" s="82"/>
      <c r="F3" s="83"/>
      <c r="G3" s="19" t="s">
        <v>0</v>
      </c>
      <c r="H3" s="20" t="s">
        <v>13</v>
      </c>
      <c r="I3" s="21">
        <f>F33</f>
        <v>0</v>
      </c>
      <c r="J3" s="22" t="str">
        <f>IFERROR(G33/G34,"0")</f>
        <v>0</v>
      </c>
      <c r="K3" s="23">
        <f>J33</f>
        <v>0</v>
      </c>
      <c r="L3" s="89" t="str">
        <f>IFERROR(AVERAGEIF(L10:L24,"&lt;&gt;0"),"")</f>
        <v/>
      </c>
      <c r="M3" s="90"/>
      <c r="N3" s="24"/>
      <c r="O3" s="24"/>
      <c r="P3" s="18"/>
      <c r="Q3" s="18"/>
      <c r="R3" s="18"/>
      <c r="S3" s="18"/>
      <c r="T3" s="18"/>
      <c r="U3" s="18"/>
      <c r="V3" s="18"/>
      <c r="W3" s="18"/>
      <c r="X3" s="18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91"/>
      <c r="L5" s="91"/>
      <c r="M5" s="91"/>
      <c r="N5" s="91"/>
      <c r="O5" s="91"/>
      <c r="P5" s="18"/>
      <c r="Q5" s="18"/>
      <c r="R5" s="18"/>
      <c r="S5" s="18"/>
      <c r="T5" s="18"/>
      <c r="U5" s="18"/>
      <c r="V5" s="18"/>
      <c r="W5" s="18"/>
      <c r="X5" s="1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" customHeight="1">
      <c r="A7" s="1"/>
      <c r="B7" s="87" t="s">
        <v>14</v>
      </c>
      <c r="C7" s="87"/>
      <c r="D7" s="87"/>
      <c r="E7" s="8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>
      <c r="A8" s="1"/>
      <c r="B8" s="86" t="s">
        <v>15</v>
      </c>
      <c r="C8" s="86"/>
      <c r="D8" s="8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6" customFormat="1" ht="35" customHeight="1">
      <c r="A9" s="5"/>
      <c r="B9" s="26" t="s">
        <v>16</v>
      </c>
      <c r="C9" s="26" t="s">
        <v>78</v>
      </c>
      <c r="D9" s="26" t="s">
        <v>18</v>
      </c>
      <c r="E9" s="27" t="s">
        <v>19</v>
      </c>
      <c r="F9" s="28" t="s">
        <v>20</v>
      </c>
      <c r="G9" s="29" t="s">
        <v>21</v>
      </c>
      <c r="H9" s="30" t="s">
        <v>22</v>
      </c>
      <c r="I9" s="31" t="s">
        <v>23</v>
      </c>
      <c r="J9" s="32" t="s">
        <v>24</v>
      </c>
      <c r="K9" s="33" t="s">
        <v>25</v>
      </c>
      <c r="L9" s="34" t="s">
        <v>26</v>
      </c>
      <c r="M9" s="26" t="s">
        <v>27</v>
      </c>
      <c r="N9" s="26" t="s">
        <v>28</v>
      </c>
      <c r="O9" s="26" t="s">
        <v>29</v>
      </c>
      <c r="P9" s="26" t="s">
        <v>30</v>
      </c>
      <c r="Q9" s="25"/>
      <c r="R9" s="26" t="s">
        <v>27</v>
      </c>
      <c r="S9" s="25"/>
      <c r="T9" s="26" t="s">
        <v>28</v>
      </c>
      <c r="U9" s="25"/>
      <c r="V9" s="26" t="s">
        <v>29</v>
      </c>
      <c r="W9" s="25"/>
      <c r="X9" s="2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</row>
    <row r="10" spans="1:259" s="4" customFormat="1" ht="23" customHeight="1">
      <c r="A10" s="3"/>
      <c r="B10" s="36"/>
      <c r="C10" s="37"/>
      <c r="D10" s="37"/>
      <c r="E10" s="38"/>
      <c r="F10" s="39"/>
      <c r="G10" s="40"/>
      <c r="H10" s="40"/>
      <c r="I10" s="40"/>
      <c r="J10" s="40"/>
      <c r="K10" s="38"/>
      <c r="L10" s="41">
        <f>IF(K10=0,0,K10-E10)</f>
        <v>0</v>
      </c>
      <c r="M10" s="37"/>
      <c r="N10" s="42"/>
      <c r="O10" s="37"/>
      <c r="P10" s="37"/>
      <c r="Q10" s="43"/>
      <c r="R10" s="44" t="s">
        <v>35</v>
      </c>
      <c r="S10" s="43"/>
      <c r="T10" s="45" t="s">
        <v>36</v>
      </c>
      <c r="U10" s="35"/>
      <c r="V10" s="46" t="s">
        <v>34</v>
      </c>
      <c r="W10" s="35"/>
      <c r="X10" s="3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</row>
    <row r="11" spans="1:259" s="4" customFormat="1" ht="23" customHeight="1">
      <c r="A11" s="3"/>
      <c r="B11" s="36"/>
      <c r="C11" s="47"/>
      <c r="D11" s="47"/>
      <c r="E11" s="48"/>
      <c r="F11" s="49"/>
      <c r="G11" s="50"/>
      <c r="H11" s="50"/>
      <c r="I11" s="50"/>
      <c r="J11" s="50"/>
      <c r="K11" s="48"/>
      <c r="L11" s="41">
        <f t="shared" ref="L11:L24" si="0">IF(K11=0,0,K11-E11)</f>
        <v>0</v>
      </c>
      <c r="M11" s="36"/>
      <c r="N11" s="51"/>
      <c r="O11" s="36"/>
      <c r="P11" s="37"/>
      <c r="Q11" s="43"/>
      <c r="R11" s="52" t="s">
        <v>41</v>
      </c>
      <c r="S11" s="43"/>
      <c r="T11" s="36" t="s">
        <v>42</v>
      </c>
      <c r="U11" s="35"/>
      <c r="V11" s="53" t="s">
        <v>40</v>
      </c>
      <c r="W11" s="35"/>
      <c r="X11" s="35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</row>
    <row r="12" spans="1:259" s="4" customFormat="1" ht="23" customHeight="1">
      <c r="A12" s="3"/>
      <c r="B12" s="36"/>
      <c r="C12" s="47"/>
      <c r="D12" s="47"/>
      <c r="E12" s="48"/>
      <c r="F12" s="49"/>
      <c r="G12" s="50"/>
      <c r="H12" s="50"/>
      <c r="I12" s="50"/>
      <c r="J12" s="50"/>
      <c r="K12" s="48"/>
      <c r="L12" s="41">
        <f t="shared" si="0"/>
        <v>0</v>
      </c>
      <c r="M12" s="36"/>
      <c r="N12" s="51"/>
      <c r="O12" s="36"/>
      <c r="P12" s="37"/>
      <c r="Q12" s="43"/>
      <c r="R12" s="54" t="s">
        <v>46</v>
      </c>
      <c r="S12" s="43"/>
      <c r="T12" s="36" t="s">
        <v>39</v>
      </c>
      <c r="U12" s="35"/>
      <c r="V12" s="55" t="s">
        <v>47</v>
      </c>
      <c r="W12" s="35"/>
      <c r="X12" s="35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</row>
    <row r="13" spans="1:259" s="4" customFormat="1" ht="23" customHeight="1">
      <c r="A13" s="3"/>
      <c r="B13" s="36"/>
      <c r="C13" s="42"/>
      <c r="D13" s="42"/>
      <c r="E13" s="48"/>
      <c r="F13" s="49"/>
      <c r="G13" s="50"/>
      <c r="H13" s="50"/>
      <c r="I13" s="50"/>
      <c r="J13" s="50"/>
      <c r="K13" s="48"/>
      <c r="L13" s="41">
        <f t="shared" si="0"/>
        <v>0</v>
      </c>
      <c r="M13" s="36"/>
      <c r="N13" s="51"/>
      <c r="O13" s="36"/>
      <c r="P13" s="37"/>
      <c r="Q13" s="43"/>
      <c r="R13" s="56" t="s">
        <v>51</v>
      </c>
      <c r="S13" s="43"/>
      <c r="T13" s="42" t="s">
        <v>52</v>
      </c>
      <c r="U13" s="35"/>
      <c r="V13" s="42"/>
      <c r="W13" s="35"/>
      <c r="X13" s="35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</row>
    <row r="14" spans="1:259" s="4" customFormat="1" ht="23" customHeight="1">
      <c r="A14" s="3"/>
      <c r="B14" s="36"/>
      <c r="C14" s="47"/>
      <c r="D14" s="47"/>
      <c r="E14" s="48"/>
      <c r="F14" s="49"/>
      <c r="G14" s="50"/>
      <c r="H14" s="50"/>
      <c r="I14" s="50"/>
      <c r="J14" s="50"/>
      <c r="K14" s="48"/>
      <c r="L14" s="41">
        <f t="shared" si="0"/>
        <v>0</v>
      </c>
      <c r="M14" s="36"/>
      <c r="N14" s="51"/>
      <c r="O14" s="36"/>
      <c r="P14" s="37"/>
      <c r="Q14" s="35"/>
      <c r="R14" s="57" t="s">
        <v>54</v>
      </c>
      <c r="S14" s="35"/>
      <c r="T14" s="42" t="s">
        <v>55</v>
      </c>
      <c r="U14" s="35"/>
      <c r="V14" s="18"/>
      <c r="W14" s="35"/>
      <c r="X14" s="35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</row>
    <row r="15" spans="1:259" s="4" customFormat="1" ht="23" customHeight="1">
      <c r="A15" s="3"/>
      <c r="B15" s="36"/>
      <c r="C15" s="47"/>
      <c r="D15" s="47"/>
      <c r="E15" s="48"/>
      <c r="F15" s="49"/>
      <c r="G15" s="50"/>
      <c r="H15" s="50"/>
      <c r="I15" s="50"/>
      <c r="J15" s="50"/>
      <c r="K15" s="48"/>
      <c r="L15" s="41">
        <f t="shared" si="0"/>
        <v>0</v>
      </c>
      <c r="M15" s="36"/>
      <c r="N15" s="51"/>
      <c r="O15" s="36"/>
      <c r="P15" s="37"/>
      <c r="Q15" s="35"/>
      <c r="R15" s="58" t="s">
        <v>57</v>
      </c>
      <c r="S15" s="35"/>
      <c r="T15" s="59" t="s">
        <v>58</v>
      </c>
      <c r="U15" s="35"/>
      <c r="V15" s="18"/>
      <c r="W15" s="35"/>
      <c r="X15" s="3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</row>
    <row r="16" spans="1:259" s="4" customFormat="1" ht="23" customHeight="1">
      <c r="A16" s="3"/>
      <c r="B16" s="36"/>
      <c r="C16" s="60"/>
      <c r="D16" s="60"/>
      <c r="E16" s="48"/>
      <c r="F16" s="39"/>
      <c r="G16" s="40"/>
      <c r="H16" s="40"/>
      <c r="I16" s="40"/>
      <c r="J16" s="40"/>
      <c r="K16" s="38"/>
      <c r="L16" s="41">
        <f t="shared" ref="L16:L19" si="1">IF(K16=0,0,K16-E16)</f>
        <v>0</v>
      </c>
      <c r="M16" s="36"/>
      <c r="N16" s="51"/>
      <c r="O16" s="36"/>
      <c r="P16" s="37"/>
      <c r="Q16" s="35"/>
      <c r="R16" s="18"/>
      <c r="S16" s="35"/>
      <c r="T16" s="18"/>
      <c r="U16" s="35"/>
      <c r="V16" s="18"/>
      <c r="W16" s="35"/>
      <c r="X16" s="35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</row>
    <row r="17" spans="1:259" s="4" customFormat="1" ht="23" customHeight="1">
      <c r="A17" s="3"/>
      <c r="B17" s="36"/>
      <c r="C17" s="60"/>
      <c r="D17" s="60"/>
      <c r="E17" s="48"/>
      <c r="F17" s="39"/>
      <c r="G17" s="40"/>
      <c r="H17" s="40"/>
      <c r="I17" s="40"/>
      <c r="J17" s="40"/>
      <c r="K17" s="38"/>
      <c r="L17" s="41">
        <f t="shared" si="1"/>
        <v>0</v>
      </c>
      <c r="M17" s="36"/>
      <c r="N17" s="51"/>
      <c r="O17" s="36"/>
      <c r="P17" s="37"/>
      <c r="Q17" s="35"/>
      <c r="R17" s="18"/>
      <c r="S17" s="35"/>
      <c r="T17" s="18"/>
      <c r="U17" s="35"/>
      <c r="V17" s="18"/>
      <c r="W17" s="35"/>
      <c r="X17" s="3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</row>
    <row r="18" spans="1:259" s="4" customFormat="1" ht="23" customHeight="1">
      <c r="A18" s="3"/>
      <c r="B18" s="36"/>
      <c r="C18" s="60"/>
      <c r="D18" s="60"/>
      <c r="E18" s="48"/>
      <c r="F18" s="39"/>
      <c r="G18" s="40"/>
      <c r="H18" s="40"/>
      <c r="I18" s="40"/>
      <c r="J18" s="40"/>
      <c r="K18" s="38"/>
      <c r="L18" s="41">
        <f t="shared" si="1"/>
        <v>0</v>
      </c>
      <c r="M18" s="36"/>
      <c r="N18" s="51"/>
      <c r="O18" s="36"/>
      <c r="P18" s="37"/>
      <c r="Q18" s="35"/>
      <c r="R18" s="18"/>
      <c r="S18" s="35"/>
      <c r="T18" s="18"/>
      <c r="U18" s="35"/>
      <c r="V18" s="18"/>
      <c r="W18" s="35"/>
      <c r="X18" s="3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</row>
    <row r="19" spans="1:259" s="4" customFormat="1" ht="23" customHeight="1">
      <c r="A19" s="3"/>
      <c r="B19" s="36"/>
      <c r="C19" s="60"/>
      <c r="D19" s="60"/>
      <c r="E19" s="48"/>
      <c r="F19" s="39"/>
      <c r="G19" s="40"/>
      <c r="H19" s="40"/>
      <c r="I19" s="40"/>
      <c r="J19" s="40"/>
      <c r="K19" s="38"/>
      <c r="L19" s="41">
        <f t="shared" si="1"/>
        <v>0</v>
      </c>
      <c r="M19" s="36"/>
      <c r="N19" s="51"/>
      <c r="O19" s="36"/>
      <c r="P19" s="37"/>
      <c r="Q19" s="35"/>
      <c r="R19" s="18"/>
      <c r="S19" s="35"/>
      <c r="T19" s="18"/>
      <c r="U19" s="35"/>
      <c r="V19" s="18"/>
      <c r="W19" s="35"/>
      <c r="X19" s="35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</row>
    <row r="20" spans="1:259" s="4" customFormat="1" ht="23" customHeight="1">
      <c r="A20" s="3"/>
      <c r="B20" s="36"/>
      <c r="C20" s="60"/>
      <c r="D20" s="60"/>
      <c r="E20" s="48"/>
      <c r="F20" s="39"/>
      <c r="G20" s="40"/>
      <c r="H20" s="40"/>
      <c r="I20" s="40"/>
      <c r="J20" s="40"/>
      <c r="K20" s="38"/>
      <c r="L20" s="41">
        <f t="shared" si="0"/>
        <v>0</v>
      </c>
      <c r="M20" s="36"/>
      <c r="N20" s="51"/>
      <c r="O20" s="36"/>
      <c r="P20" s="37"/>
      <c r="Q20" s="35"/>
      <c r="R20" s="18"/>
      <c r="S20" s="35"/>
      <c r="T20" s="18"/>
      <c r="U20" s="35"/>
      <c r="V20" s="18"/>
      <c r="W20" s="35"/>
      <c r="X20" s="35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</row>
    <row r="21" spans="1:259" s="4" customFormat="1" ht="23" customHeight="1">
      <c r="A21" s="3"/>
      <c r="B21" s="36"/>
      <c r="C21" s="60"/>
      <c r="D21" s="60"/>
      <c r="E21" s="48"/>
      <c r="F21" s="39"/>
      <c r="G21" s="40"/>
      <c r="H21" s="40"/>
      <c r="I21" s="40"/>
      <c r="J21" s="40"/>
      <c r="K21" s="38"/>
      <c r="L21" s="41">
        <f t="shared" si="0"/>
        <v>0</v>
      </c>
      <c r="M21" s="36"/>
      <c r="N21" s="51"/>
      <c r="O21" s="36"/>
      <c r="P21" s="37"/>
      <c r="Q21" s="35"/>
      <c r="R21" s="18"/>
      <c r="S21" s="35"/>
      <c r="T21" s="18"/>
      <c r="U21" s="35"/>
      <c r="V21" s="18"/>
      <c r="W21" s="35"/>
      <c r="X21" s="35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</row>
    <row r="22" spans="1:259" s="4" customFormat="1" ht="23" customHeight="1">
      <c r="A22" s="3"/>
      <c r="B22" s="36"/>
      <c r="C22" s="60"/>
      <c r="D22" s="60"/>
      <c r="E22" s="48"/>
      <c r="F22" s="39"/>
      <c r="G22" s="40"/>
      <c r="H22" s="40"/>
      <c r="I22" s="40"/>
      <c r="J22" s="40"/>
      <c r="K22" s="38"/>
      <c r="L22" s="41">
        <f t="shared" si="0"/>
        <v>0</v>
      </c>
      <c r="M22" s="36"/>
      <c r="N22" s="51"/>
      <c r="O22" s="36"/>
      <c r="P22" s="37"/>
      <c r="Q22" s="35"/>
      <c r="R22" s="18"/>
      <c r="S22" s="35"/>
      <c r="T22" s="18"/>
      <c r="U22" s="35"/>
      <c r="V22" s="18"/>
      <c r="W22" s="35"/>
      <c r="X22" s="35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</row>
    <row r="23" spans="1:259" s="4" customFormat="1" ht="23" customHeight="1">
      <c r="A23" s="3"/>
      <c r="B23" s="36"/>
      <c r="C23" s="60"/>
      <c r="D23" s="60"/>
      <c r="E23" s="48"/>
      <c r="F23" s="39"/>
      <c r="G23" s="40"/>
      <c r="H23" s="40"/>
      <c r="I23" s="40"/>
      <c r="J23" s="40"/>
      <c r="K23" s="38"/>
      <c r="L23" s="41">
        <f t="shared" si="0"/>
        <v>0</v>
      </c>
      <c r="M23" s="36"/>
      <c r="N23" s="51"/>
      <c r="O23" s="36"/>
      <c r="P23" s="37"/>
      <c r="Q23" s="35"/>
      <c r="R23" s="18"/>
      <c r="S23" s="35"/>
      <c r="T23" s="18"/>
      <c r="U23" s="35"/>
      <c r="V23" s="18"/>
      <c r="W23" s="35"/>
      <c r="X23" s="35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</row>
    <row r="24" spans="1:259" s="4" customFormat="1" ht="23" customHeight="1">
      <c r="A24" s="3"/>
      <c r="B24" s="36"/>
      <c r="C24" s="60"/>
      <c r="D24" s="60"/>
      <c r="E24" s="48"/>
      <c r="F24" s="39"/>
      <c r="G24" s="40"/>
      <c r="H24" s="40"/>
      <c r="I24" s="40"/>
      <c r="J24" s="40"/>
      <c r="K24" s="38"/>
      <c r="L24" s="41">
        <f t="shared" si="0"/>
        <v>0</v>
      </c>
      <c r="M24" s="36"/>
      <c r="N24" s="51"/>
      <c r="O24" s="36"/>
      <c r="P24" s="37"/>
      <c r="Q24" s="35"/>
      <c r="R24" s="18"/>
      <c r="S24" s="35"/>
      <c r="T24" s="18"/>
      <c r="U24" s="35"/>
      <c r="V24" s="18"/>
      <c r="W24" s="35"/>
      <c r="X24" s="35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</row>
    <row r="25" spans="1:259">
      <c r="A25" s="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5" customHeight="1">
      <c r="A26" s="1"/>
      <c r="B26" s="24"/>
      <c r="C26" s="24"/>
      <c r="D26" s="24"/>
      <c r="E26" s="86" t="s">
        <v>68</v>
      </c>
      <c r="F26" s="86"/>
      <c r="G26" s="86"/>
      <c r="H26" s="24"/>
      <c r="I26" s="86" t="s">
        <v>69</v>
      </c>
      <c r="J26" s="86"/>
      <c r="K26" s="86"/>
      <c r="L26" s="61"/>
      <c r="M26" s="84" t="s">
        <v>70</v>
      </c>
      <c r="N26" s="84"/>
      <c r="O26" s="84"/>
      <c r="P26" s="18"/>
      <c r="Q26" s="18"/>
      <c r="R26" s="18"/>
      <c r="S26" s="18"/>
      <c r="T26" s="18"/>
      <c r="U26" s="18"/>
      <c r="V26" s="18"/>
      <c r="W26" s="18"/>
      <c r="X26" s="1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s="7" customFormat="1" ht="23" customHeight="1">
      <c r="B27" s="62"/>
      <c r="C27" s="62"/>
      <c r="D27" s="62"/>
      <c r="E27" s="63" t="s">
        <v>71</v>
      </c>
      <c r="F27" s="64" t="s">
        <v>72</v>
      </c>
      <c r="G27" s="64" t="s">
        <v>1</v>
      </c>
      <c r="H27" s="62"/>
      <c r="I27" s="11" t="s">
        <v>81</v>
      </c>
      <c r="J27" s="64" t="s">
        <v>72</v>
      </c>
      <c r="K27" s="64" t="s">
        <v>1</v>
      </c>
      <c r="L27" s="62"/>
      <c r="M27" s="63" t="s">
        <v>73</v>
      </c>
      <c r="N27" s="64" t="s">
        <v>72</v>
      </c>
      <c r="O27" s="64" t="s">
        <v>1</v>
      </c>
      <c r="P27" s="62"/>
      <c r="Q27" s="62"/>
      <c r="R27" s="62"/>
      <c r="S27" s="62"/>
      <c r="T27" s="62"/>
      <c r="U27" s="62"/>
      <c r="V27" s="62"/>
      <c r="W27" s="62"/>
      <c r="X27" s="62"/>
    </row>
    <row r="28" spans="1:259" s="7" customFormat="1" ht="23" customHeight="1">
      <c r="B28" s="62"/>
      <c r="C28" s="62"/>
      <c r="D28" s="62"/>
      <c r="E28" s="44" t="s">
        <v>35</v>
      </c>
      <c r="F28" s="65">
        <f>COUNTIF(M10:M24, "Research")</f>
        <v>0</v>
      </c>
      <c r="G28" s="66" t="str">
        <f>IFERROR(F28/F34,"")</f>
        <v/>
      </c>
      <c r="H28" s="62"/>
      <c r="I28" s="67" t="s">
        <v>36</v>
      </c>
      <c r="J28" s="65">
        <f>COUNTIF(N10:N24, "Not Started")</f>
        <v>0</v>
      </c>
      <c r="K28" s="66" t="str">
        <f>IFERROR(J28/J34,"")</f>
        <v/>
      </c>
      <c r="L28" s="62"/>
      <c r="M28" s="68" t="s">
        <v>34</v>
      </c>
      <c r="N28" s="65">
        <f>COUNTIF(O10:O24, "Internal")</f>
        <v>0</v>
      </c>
      <c r="O28" s="66" t="str">
        <f>IFERROR(N28/N31,"")</f>
        <v/>
      </c>
      <c r="P28" s="62"/>
      <c r="Q28" s="62"/>
      <c r="R28" s="62"/>
      <c r="S28" s="62"/>
      <c r="T28" s="62"/>
      <c r="U28" s="62"/>
      <c r="V28" s="62"/>
      <c r="W28" s="62"/>
      <c r="X28" s="62"/>
    </row>
    <row r="29" spans="1:259" s="7" customFormat="1" ht="23" customHeight="1">
      <c r="B29" s="62"/>
      <c r="C29" s="62"/>
      <c r="D29" s="62"/>
      <c r="E29" s="52" t="s">
        <v>41</v>
      </c>
      <c r="F29" s="65">
        <f>COUNTIF(M10:M24, "Approval")</f>
        <v>0</v>
      </c>
      <c r="G29" s="66" t="str">
        <f>IFERROR(F29/F34,"")</f>
        <v/>
      </c>
      <c r="H29" s="62"/>
      <c r="I29" s="36" t="s">
        <v>42</v>
      </c>
      <c r="J29" s="65">
        <f>COUNTIF(N10:N24, "In Progress")</f>
        <v>0</v>
      </c>
      <c r="K29" s="66" t="str">
        <f>IFERROR(J29/J34,"")</f>
        <v/>
      </c>
      <c r="L29" s="62"/>
      <c r="M29" s="69" t="s">
        <v>74</v>
      </c>
      <c r="N29" s="65">
        <f>COUNTIF(O10:O24, "External")</f>
        <v>0</v>
      </c>
      <c r="O29" s="66" t="str">
        <f>IFERROR(N29/N31,"")</f>
        <v/>
      </c>
      <c r="P29" s="62"/>
      <c r="Q29" s="62"/>
      <c r="R29" s="62"/>
      <c r="S29" s="62"/>
      <c r="T29" s="62"/>
      <c r="U29" s="62"/>
      <c r="V29" s="62"/>
      <c r="W29" s="62"/>
      <c r="X29" s="62"/>
    </row>
    <row r="30" spans="1:259" s="7" customFormat="1" ht="23" customHeight="1" thickBot="1">
      <c r="B30" s="62"/>
      <c r="C30" s="62"/>
      <c r="D30" s="62"/>
      <c r="E30" s="54" t="s">
        <v>46</v>
      </c>
      <c r="F30" s="65">
        <f>COUNTIF(M10:M24, "Develop")</f>
        <v>0</v>
      </c>
      <c r="G30" s="66" t="str">
        <f>IFERROR(F30/F34,"")</f>
        <v/>
      </c>
      <c r="H30" s="62"/>
      <c r="I30" s="70" t="s">
        <v>39</v>
      </c>
      <c r="J30" s="65">
        <f>COUNTIF(N10:N24, "Complete")</f>
        <v>0</v>
      </c>
      <c r="K30" s="66" t="str">
        <f>IFERROR(J30/J34,"")</f>
        <v/>
      </c>
      <c r="L30" s="62"/>
      <c r="M30" s="71" t="s">
        <v>75</v>
      </c>
      <c r="N30" s="72">
        <f>COUNTIF(O10:O24, "Hybrid")</f>
        <v>0</v>
      </c>
      <c r="O30" s="73" t="str">
        <f>IFERROR(N30/N31,"")</f>
        <v/>
      </c>
      <c r="P30" s="62"/>
      <c r="Q30" s="62"/>
      <c r="R30" s="62"/>
      <c r="S30" s="62"/>
      <c r="T30" s="62"/>
      <c r="U30" s="62"/>
      <c r="V30" s="62"/>
      <c r="W30" s="62"/>
      <c r="X30" s="62"/>
    </row>
    <row r="31" spans="1:259" s="7" customFormat="1" ht="23" customHeight="1">
      <c r="B31" s="62"/>
      <c r="C31" s="62"/>
      <c r="D31" s="62"/>
      <c r="E31" s="56" t="s">
        <v>51</v>
      </c>
      <c r="F31" s="65">
        <f>COUNTIF(M10:M24, "Test")</f>
        <v>0</v>
      </c>
      <c r="G31" s="66" t="str">
        <f>IFERROR(F31/F34,"")</f>
        <v/>
      </c>
      <c r="H31" s="62"/>
      <c r="I31" s="67" t="s">
        <v>52</v>
      </c>
      <c r="J31" s="65">
        <f>COUNTIF(N10:N24, "Overdue")</f>
        <v>0</v>
      </c>
      <c r="K31" s="66" t="str">
        <f>IFERROR(J31/J34,"")</f>
        <v/>
      </c>
      <c r="L31" s="62"/>
      <c r="M31" s="74" t="s">
        <v>76</v>
      </c>
      <c r="N31" s="75">
        <f>SUM(N26:N30)</f>
        <v>0</v>
      </c>
      <c r="O31" s="76">
        <f>SUM(O26:O30)</f>
        <v>0</v>
      </c>
      <c r="P31" s="62"/>
      <c r="Q31" s="62"/>
      <c r="R31" s="62"/>
      <c r="S31" s="62"/>
      <c r="T31" s="62"/>
      <c r="U31" s="62"/>
      <c r="V31" s="62"/>
      <c r="W31" s="62"/>
      <c r="X31" s="62"/>
    </row>
    <row r="32" spans="1:259" s="7" customFormat="1" ht="25" customHeight="1">
      <c r="B32" s="62"/>
      <c r="C32" s="62"/>
      <c r="D32" s="62"/>
      <c r="E32" s="57" t="s">
        <v>54</v>
      </c>
      <c r="F32" s="65">
        <f>COUNTIF(M10:M24, "Execute")</f>
        <v>0</v>
      </c>
      <c r="G32" s="66" t="str">
        <f>IFERROR(F32/F34,"")</f>
        <v/>
      </c>
      <c r="H32" s="62"/>
      <c r="I32" s="67" t="s">
        <v>55</v>
      </c>
      <c r="J32" s="65">
        <f>COUNTIF(N10:N24, "Overdue")</f>
        <v>0</v>
      </c>
      <c r="K32" s="66" t="str">
        <f>IFERROR(J32/J34,"")</f>
        <v/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1:259" s="7" customFormat="1" ht="25" customHeight="1" thickBot="1">
      <c r="B33" s="62"/>
      <c r="C33" s="62"/>
      <c r="D33" s="62"/>
      <c r="E33" s="58" t="s">
        <v>57</v>
      </c>
      <c r="F33" s="72">
        <f>COUNTIF(M10:M24, "Launch")</f>
        <v>0</v>
      </c>
      <c r="G33" s="73" t="str">
        <f>IFERROR(F33/F34,"")</f>
        <v/>
      </c>
      <c r="H33" s="62"/>
      <c r="I33" s="77" t="s">
        <v>58</v>
      </c>
      <c r="J33" s="72">
        <f>COUNTIF(N10:N24, "On Hold")</f>
        <v>0</v>
      </c>
      <c r="K33" s="73" t="str">
        <f>IFERROR(J33/J34,"")</f>
        <v/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1:259" s="7" customFormat="1" ht="25" customHeight="1">
      <c r="B34" s="62"/>
      <c r="C34" s="62"/>
      <c r="D34" s="62"/>
      <c r="E34" s="74" t="s">
        <v>76</v>
      </c>
      <c r="F34" s="75">
        <f>SUM(F28:F33)</f>
        <v>0</v>
      </c>
      <c r="G34" s="76">
        <f>SUM(G28:G33)</f>
        <v>0</v>
      </c>
      <c r="H34" s="62"/>
      <c r="I34" s="74" t="s">
        <v>76</v>
      </c>
      <c r="J34" s="75">
        <f>SUM(J29:J33)</f>
        <v>0</v>
      </c>
      <c r="K34" s="76">
        <f>SUM(K29:K33)</f>
        <v>0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1:259" s="7" customFormat="1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59">
      <c r="A36" s="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8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</sheetData>
  <mergeCells count="10">
    <mergeCell ref="E26:G26"/>
    <mergeCell ref="I26:K26"/>
    <mergeCell ref="M26:O26"/>
    <mergeCell ref="K5:O5"/>
    <mergeCell ref="B2:F2"/>
    <mergeCell ref="L2:M2"/>
    <mergeCell ref="B3:F3"/>
    <mergeCell ref="L3:M3"/>
    <mergeCell ref="B7:E7"/>
    <mergeCell ref="B8:D8"/>
  </mergeCells>
  <phoneticPr fontId="30" type="noConversion"/>
  <conditionalFormatting sqref="L10:L24">
    <cfRule type="containsText" dxfId="30" priority="2" operator="containsText" text="0">
      <formula>NOT(ISERROR(SEARCH("0",L10)))</formula>
    </cfRule>
  </conditionalFormatting>
  <conditionalFormatting sqref="M10:M24">
    <cfRule type="containsText" dxfId="29" priority="8" operator="containsText" text="リサーチ">
      <formula>NOT(ISERROR(SEARCH("リサーチ",M10)))</formula>
    </cfRule>
    <cfRule type="containsText" dxfId="28" priority="3" operator="containsText" text="立ち上げ">
      <formula>NOT(ISERROR(SEARCH("立ち上げ",M10)))</formula>
    </cfRule>
    <cfRule type="containsText" dxfId="27" priority="4" operator="containsText" text="実行">
      <formula>NOT(ISERROR(SEARCH("実行",M10)))</formula>
    </cfRule>
    <cfRule type="containsText" dxfId="26" priority="5" operator="containsText" text="テスト">
      <formula>NOT(ISERROR(SEARCH("テスト",M10)))</formula>
    </cfRule>
    <cfRule type="containsText" dxfId="25" priority="6" operator="containsText" text="開発">
      <formula>NOT(ISERROR(SEARCH("開発",M10)))</formula>
    </cfRule>
    <cfRule type="containsText" dxfId="24" priority="7" operator="containsText" text="承認">
      <formula>NOT(ISERROR(SEARCH("承認",M10)))</formula>
    </cfRule>
  </conditionalFormatting>
  <conditionalFormatting sqref="N10:N24">
    <cfRule type="containsText" dxfId="23" priority="1" operator="containsText" text="リスクあり">
      <formula>NOT(ISERROR(SEARCH("リスクあり",N10)))</formula>
    </cfRule>
    <cfRule type="containsText" dxfId="22" priority="9" operator="containsText" text="期日超過">
      <formula>NOT(ISERROR(SEARCH("期日超過",N10)))</formula>
    </cfRule>
    <cfRule type="containsText" dxfId="21" priority="16" operator="containsText" text="未開始">
      <formula>NOT(ISERROR(SEARCH("未開始",N10)))</formula>
    </cfRule>
    <cfRule type="containsText" dxfId="20" priority="15" operator="containsText" text="進行中">
      <formula>NOT(ISERROR(SEARCH("進行中",N10)))</formula>
    </cfRule>
    <cfRule type="containsText" dxfId="19" priority="14" operator="containsText" text="完了">
      <formula>NOT(ISERROR(SEARCH("完了",N10)))</formula>
    </cfRule>
    <cfRule type="containsText" dxfId="18" priority="13" operator="containsText" text="保留中">
      <formula>NOT(ISERROR(SEARCH("保留中",N10)))</formula>
    </cfRule>
  </conditionalFormatting>
  <conditionalFormatting sqref="O10:O24">
    <cfRule type="containsText" dxfId="17" priority="12" operator="containsText" text="社外">
      <formula>NOT(ISERROR(SEARCH("社外",O10)))</formula>
    </cfRule>
    <cfRule type="containsText" dxfId="16" priority="11" operator="containsText" text="社内">
      <formula>NOT(ISERROR(SEARCH("社内",O10)))</formula>
    </cfRule>
    <cfRule type="containsText" dxfId="15" priority="10" operator="containsText" text="ハイブリッド">
      <formula>NOT(ISERROR(SEARCH("ハイブリッド",O10)))</formula>
    </cfRule>
  </conditionalFormatting>
  <conditionalFormatting sqref="R10:R15 E28:E33">
    <cfRule type="containsText" dxfId="14" priority="21" operator="containsText" text="テスト">
      <formula>NOT(ISERROR(SEARCH("テスト",E10)))</formula>
    </cfRule>
    <cfRule type="containsText" dxfId="13" priority="19" operator="containsText" text="立ち上げ">
      <formula>NOT(ISERROR(SEARCH("立ち上げ",E10)))</formula>
    </cfRule>
    <cfRule type="containsText" dxfId="12" priority="20" operator="containsText" text="実行">
      <formula>NOT(ISERROR(SEARCH("実行",E10)))</formula>
    </cfRule>
    <cfRule type="containsText" dxfId="11" priority="24" operator="containsText" text="リサーチ">
      <formula>NOT(ISERROR(SEARCH("リサーチ",E10)))</formula>
    </cfRule>
    <cfRule type="containsText" dxfId="10" priority="22" operator="containsText" text="開発">
      <formula>NOT(ISERROR(SEARCH("開発",E10)))</formula>
    </cfRule>
    <cfRule type="containsText" dxfId="9" priority="23" operator="containsText" text="承認">
      <formula>NOT(ISERROR(SEARCH("承認",E10)))</formula>
    </cfRule>
  </conditionalFormatting>
  <conditionalFormatting sqref="T10:T15 I28:I33">
    <cfRule type="containsText" dxfId="8" priority="17" operator="containsText" text="リスクあり">
      <formula>NOT(ISERROR(SEARCH("リスクあり",I10)))</formula>
    </cfRule>
    <cfRule type="containsText" dxfId="7" priority="25" operator="containsText" text="期日超過">
      <formula>NOT(ISERROR(SEARCH("期日超過",I10)))</formula>
    </cfRule>
    <cfRule type="containsText" dxfId="6" priority="32" operator="containsText" text="未開始">
      <formula>NOT(ISERROR(SEARCH("未開始",I10)))</formula>
    </cfRule>
    <cfRule type="containsText" dxfId="5" priority="31" operator="containsText" text="進行中">
      <formula>NOT(ISERROR(SEARCH("進行中",I10)))</formula>
    </cfRule>
    <cfRule type="containsText" dxfId="4" priority="30" operator="containsText" text="完了">
      <formula>NOT(ISERROR(SEARCH("完了",I10)))</formula>
    </cfRule>
    <cfRule type="containsText" dxfId="3" priority="29" operator="containsText" text="保留中">
      <formula>NOT(ISERROR(SEARCH("保留中",I10)))</formula>
    </cfRule>
  </conditionalFormatting>
  <conditionalFormatting sqref="V10:V13 M28:M30">
    <cfRule type="containsText" dxfId="2" priority="28" operator="containsText" text="社外">
      <formula>NOT(ISERROR(SEARCH("社外",M10)))</formula>
    </cfRule>
    <cfRule type="containsText" dxfId="1" priority="27" operator="containsText" text="社内">
      <formula>NOT(ISERROR(SEARCH("社内",M10)))</formula>
    </cfRule>
    <cfRule type="containsText" dxfId="0" priority="26" operator="containsText" text="ハイブリッド">
      <formula>NOT(ISERROR(SEARCH("ハイブリッド",M10)))</formula>
    </cfRule>
  </conditionalFormatting>
  <dataValidations count="3">
    <dataValidation type="list" allowBlank="1" showInputMessage="1" showErrorMessage="1" sqref="M10:M24" xr:uid="{56A63FFF-A828-5D4A-BCDA-5F31B08C77D5}">
      <formula1>$R$10:$R$15</formula1>
    </dataValidation>
    <dataValidation type="list" allowBlank="1" showInputMessage="1" showErrorMessage="1" sqref="O10:O24" xr:uid="{C8226978-C25A-E14B-BFA3-23D2C5F837C5}">
      <formula1>$V$10:$V$13</formula1>
    </dataValidation>
    <dataValidation type="list" allowBlank="1" showInputMessage="1" showErrorMessage="1" sqref="N10:N24" xr:uid="{A83FC25C-30EB-FB43-9A35-FCCFC10986A9}">
      <formula1>$T$10:$T$15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7" sqref="B7:B8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s="80" customFormat="1" ht="117.75" customHeight="1">
      <c r="B2" s="79" t="s">
        <v>79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パイプライン トラッカーのサンプル</vt:lpstr>
      <vt:lpstr>空白- プロジェクト パイプライン トラッカー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2023-09-09T19:56:33Z</dcterms:modified>
</cp:coreProperties>
</file>