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5" documentId="13_ncr:1_{6B9E70EA-5B32-4CB5-805E-B05128FC7324}" xr6:coauthVersionLast="47" xr6:coauthVersionMax="47" xr10:uidLastSave="{1517065C-963C-4C09-B769-2A331EAC3107}"/>
  <bookViews>
    <workbookView xWindow="-120" yWindow="-120" windowWidth="20730" windowHeight="11160" tabRatio="500" xr2:uid="{00000000-000D-0000-FFFF-FFFF00000000}"/>
  </bookViews>
  <sheets>
    <sheet name="イベント予算" sheetId="1" r:id="rId1"/>
    <sheet name="イベント収益" sheetId="3" r:id="rId2"/>
    <sheet name="イベント利益サマリー" sheetId="4" r:id="rId3"/>
    <sheet name="グラフとデータ" sheetId="2" r:id="rId4"/>
    <sheet name="– 免責条項 –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1" l="1"/>
  <c r="C11" i="2"/>
  <c r="D52" i="1"/>
  <c r="C10" i="2"/>
  <c r="D44" i="1"/>
  <c r="C9" i="2"/>
  <c r="D35" i="1"/>
  <c r="C8" i="2"/>
  <c r="D28" i="1"/>
  <c r="C7" i="2"/>
  <c r="D23" i="1"/>
  <c r="C6" i="2"/>
  <c r="D18" i="1"/>
  <c r="C5" i="2"/>
  <c r="D13" i="1"/>
  <c r="C4" i="2"/>
  <c r="D5" i="1"/>
  <c r="C3" i="2"/>
  <c r="I6" i="3"/>
  <c r="I7" i="3"/>
  <c r="I8" i="3"/>
  <c r="I9" i="3"/>
  <c r="I10" i="3"/>
  <c r="I11" i="3"/>
  <c r="I12" i="3"/>
  <c r="J5" i="3"/>
  <c r="I14" i="3"/>
  <c r="I15" i="3"/>
  <c r="I16" i="3"/>
  <c r="I17" i="3"/>
  <c r="J13" i="3"/>
  <c r="I19" i="3"/>
  <c r="I20" i="3"/>
  <c r="I21" i="3"/>
  <c r="I22" i="3"/>
  <c r="I23" i="3"/>
  <c r="I24" i="3"/>
  <c r="I25" i="3"/>
  <c r="J18" i="3"/>
  <c r="I27" i="3"/>
  <c r="I28" i="3"/>
  <c r="I29" i="3"/>
  <c r="I30" i="3"/>
  <c r="J26" i="3"/>
  <c r="I32" i="3"/>
  <c r="I33" i="3"/>
  <c r="I34" i="3"/>
  <c r="I35" i="3"/>
  <c r="I36" i="3"/>
  <c r="I37" i="3"/>
  <c r="J31" i="3"/>
  <c r="I39" i="3"/>
  <c r="I40" i="3"/>
  <c r="I41" i="3"/>
  <c r="I42" i="3"/>
  <c r="I43" i="3"/>
  <c r="I44" i="3"/>
  <c r="I45" i="3"/>
  <c r="I46" i="3"/>
  <c r="J38" i="3"/>
  <c r="C3" i="3"/>
  <c r="D6" i="4"/>
  <c r="E5" i="1"/>
  <c r="E13" i="1"/>
  <c r="E18" i="1"/>
  <c r="E23" i="1"/>
  <c r="E28" i="1"/>
  <c r="E35" i="1"/>
  <c r="E44" i="1"/>
  <c r="E52" i="1"/>
  <c r="E58" i="1"/>
  <c r="C3" i="1"/>
  <c r="D5" i="4"/>
  <c r="D10" i="4"/>
  <c r="C2" i="1"/>
  <c r="C5" i="4"/>
  <c r="G6" i="3"/>
  <c r="G7" i="3"/>
  <c r="G8" i="3"/>
  <c r="G9" i="3"/>
  <c r="G10" i="3"/>
  <c r="G11" i="3"/>
  <c r="G12" i="3"/>
  <c r="H5" i="3"/>
  <c r="G14" i="3"/>
  <c r="G15" i="3"/>
  <c r="G16" i="3"/>
  <c r="G17" i="3"/>
  <c r="H13" i="3"/>
  <c r="G19" i="3"/>
  <c r="G20" i="3"/>
  <c r="G21" i="3"/>
  <c r="G22" i="3"/>
  <c r="G23" i="3"/>
  <c r="G24" i="3"/>
  <c r="G25" i="3"/>
  <c r="H18" i="3"/>
  <c r="G27" i="3"/>
  <c r="G28" i="3"/>
  <c r="G29" i="3"/>
  <c r="G30" i="3"/>
  <c r="H26" i="3"/>
  <c r="G32" i="3"/>
  <c r="G33" i="3"/>
  <c r="G34" i="3"/>
  <c r="G35" i="3"/>
  <c r="G36" i="3"/>
  <c r="G37" i="3"/>
  <c r="H31" i="3"/>
  <c r="G39" i="3"/>
  <c r="G40" i="3"/>
  <c r="G41" i="3"/>
  <c r="G42" i="3"/>
  <c r="G43" i="3"/>
  <c r="G44" i="3"/>
  <c r="G45" i="3"/>
  <c r="G46" i="3"/>
  <c r="H38" i="3"/>
  <c r="C2" i="3"/>
  <c r="C6" i="4"/>
  <c r="C10" i="4"/>
  <c r="C12" i="2"/>
  <c r="D4" i="2"/>
  <c r="D11" i="2"/>
  <c r="D10" i="2"/>
  <c r="D9" i="2"/>
  <c r="D8" i="2"/>
  <c r="D7" i="2"/>
  <c r="D6" i="2"/>
  <c r="D5" i="2"/>
  <c r="D3" i="2"/>
  <c r="B9" i="2"/>
  <c r="B11" i="2"/>
  <c r="B6" i="2"/>
  <c r="B7" i="2"/>
  <c r="B8" i="2"/>
  <c r="B10" i="2"/>
  <c r="B4" i="2"/>
  <c r="B5" i="2"/>
  <c r="B3" i="2"/>
</calcChain>
</file>

<file path=xl/sharedStrings.xml><?xml version="1.0" encoding="utf-8"?>
<sst xmlns="http://schemas.openxmlformats.org/spreadsheetml/2006/main" count="135" uniqueCount="99">
  <si>
    <t>Twitter</t>
  </si>
  <si>
    <t>Facebook</t>
  </si>
  <si>
    <t>Pinterest</t>
  </si>
  <si>
    <t>Instagram</t>
  </si>
  <si>
    <t>Google+</t>
  </si>
  <si>
    <t>LinkedIn</t>
  </si>
  <si>
    <t>%</t>
  </si>
  <si>
    <t>AV</t>
  </si>
  <si>
    <t>Snapchat</t>
  </si>
  <si>
    <r>
      <rPr>
        <b/>
        <sz val="22"/>
        <color theme="8" tint="-0.499984740745262"/>
        <rFont val="MS PGothic"/>
        <family val="2"/>
        <charset val="128"/>
      </rPr>
      <t>イベント予算</t>
    </r>
  </si>
  <si>
    <r>
      <rPr>
        <sz val="9"/>
        <color theme="1"/>
        <rFont val="MS PGothic"/>
        <family val="2"/>
        <charset val="128"/>
      </rPr>
      <t>現在までの予測小計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</si>
  <si>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現在までの実績小計</t>
    </r>
    <r>
      <rPr>
        <sz val="9"/>
        <color theme="1"/>
        <rFont val="Century Gothic"/>
        <family val="2"/>
      </rPr>
      <t>:</t>
    </r>
  </si>
  <si>
    <r>
      <rPr>
        <b/>
        <sz val="11"/>
        <color theme="0"/>
        <rFont val="MS PGothic"/>
        <family val="2"/>
        <charset val="128"/>
      </rPr>
      <t>カテゴリ</t>
    </r>
  </si>
  <si>
    <r>
      <rPr>
        <b/>
        <sz val="11"/>
        <color theme="0"/>
        <rFont val="MS PGothic"/>
        <family val="2"/>
        <charset val="128"/>
      </rPr>
      <t>予測小計</t>
    </r>
  </si>
  <si>
    <r>
      <rPr>
        <b/>
        <sz val="11"/>
        <color theme="0"/>
        <rFont val="MS PGothic"/>
        <family val="2"/>
        <charset val="128"/>
      </rPr>
      <t>実績小計</t>
    </r>
  </si>
  <si>
    <r>
      <rPr>
        <b/>
        <sz val="11"/>
        <color theme="0"/>
        <rFont val="MS PGothic"/>
        <family val="2"/>
        <charset val="128"/>
      </rPr>
      <t>コメント</t>
    </r>
  </si>
  <si>
    <r>
      <rPr>
        <b/>
        <sz val="11"/>
        <color theme="1"/>
        <rFont val="MS PGothic"/>
        <family val="2"/>
        <charset val="128"/>
      </rPr>
      <t>会場</t>
    </r>
  </si>
  <si>
    <r>
      <rPr>
        <b/>
        <sz val="9"/>
        <color theme="4" tint="-0.249977111117893"/>
        <rFont val="MS PGothic"/>
        <family val="2"/>
        <charset val="128"/>
      </rPr>
      <t>小計</t>
    </r>
  </si>
  <si>
    <r>
      <rPr>
        <sz val="11"/>
        <color theme="1"/>
        <rFont val="MS PGothic"/>
        <family val="2"/>
        <charset val="128"/>
      </rPr>
      <t>会場レンタル</t>
    </r>
  </si>
  <si>
    <r>
      <rPr>
        <sz val="11"/>
        <color theme="1"/>
        <rFont val="MS PGothic"/>
        <family val="2"/>
        <charset val="128"/>
      </rPr>
      <t>イベント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スタッフ</t>
    </r>
  </si>
  <si>
    <r>
      <rPr>
        <sz val="11"/>
        <color theme="1"/>
        <rFont val="MS PGothic"/>
        <family val="2"/>
        <charset val="128"/>
      </rPr>
      <t>機器レンタル</t>
    </r>
  </si>
  <si>
    <r>
      <rPr>
        <sz val="11"/>
        <color theme="1"/>
        <rFont val="MS PGothic"/>
        <family val="2"/>
        <charset val="128"/>
      </rPr>
      <t>追加のテーブル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椅子</t>
    </r>
  </si>
  <si>
    <r>
      <rPr>
        <b/>
        <sz val="11"/>
        <color theme="1"/>
        <rFont val="MS PGothic"/>
        <family val="2"/>
        <charset val="128"/>
      </rPr>
      <t>旅費</t>
    </r>
  </si>
  <si>
    <r>
      <rPr>
        <sz val="11"/>
        <color theme="1"/>
        <rFont val="MS PGothic"/>
        <family val="2"/>
        <charset val="128"/>
      </rPr>
      <t>フライト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自動車</t>
    </r>
  </si>
  <si>
    <r>
      <rPr>
        <sz val="11"/>
        <color theme="1"/>
        <rFont val="MS PGothic"/>
        <family val="2"/>
        <charset val="128"/>
      </rPr>
      <t>宿泊費</t>
    </r>
  </si>
  <si>
    <r>
      <rPr>
        <sz val="11"/>
        <color theme="1"/>
        <rFont val="MS PGothic"/>
        <family val="2"/>
        <charset val="128"/>
      </rPr>
      <t>日当</t>
    </r>
  </si>
  <si>
    <r>
      <rPr>
        <b/>
        <sz val="11"/>
        <color theme="1"/>
        <rFont val="MS PGothic"/>
        <family val="2"/>
        <charset val="128"/>
      </rPr>
      <t>広報</t>
    </r>
  </si>
  <si>
    <r>
      <rPr>
        <sz val="11"/>
        <color theme="1"/>
        <rFont val="MS PGothic"/>
        <family val="2"/>
        <charset val="128"/>
      </rPr>
      <t>アナウンス</t>
    </r>
  </si>
  <si>
    <r>
      <rPr>
        <sz val="11"/>
        <color theme="1"/>
        <rFont val="MS PGothic"/>
        <family val="2"/>
        <charset val="128"/>
      </rPr>
      <t>図表</t>
    </r>
  </si>
  <si>
    <r>
      <rPr>
        <sz val="11"/>
        <color theme="1"/>
        <rFont val="MS PGothic"/>
        <family val="2"/>
        <charset val="128"/>
      </rPr>
      <t>プレス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リリース</t>
    </r>
  </si>
  <si>
    <r>
      <rPr>
        <b/>
        <sz val="11"/>
        <color theme="1"/>
        <rFont val="MS PGothic"/>
        <family val="2"/>
        <charset val="128"/>
      </rPr>
      <t>装飾</t>
    </r>
  </si>
  <si>
    <r>
      <rPr>
        <sz val="11"/>
        <color theme="1"/>
        <rFont val="MS PGothic"/>
        <family val="2"/>
        <charset val="128"/>
      </rPr>
      <t>リネン</t>
    </r>
  </si>
  <si>
    <r>
      <rPr>
        <sz val="11"/>
        <color theme="1"/>
        <rFont val="MS PGothic"/>
        <family val="2"/>
        <charset val="128"/>
      </rPr>
      <t>照明</t>
    </r>
  </si>
  <si>
    <r>
      <rPr>
        <sz val="11"/>
        <color theme="1"/>
        <rFont val="MS PGothic"/>
        <family val="2"/>
        <charset val="128"/>
      </rPr>
      <t>追加の看板</t>
    </r>
  </si>
  <si>
    <r>
      <rPr>
        <b/>
        <sz val="11"/>
        <color theme="1"/>
        <rFont val="MS PGothic"/>
        <family val="2"/>
        <charset val="128"/>
      </rPr>
      <t>イベント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プログラム</t>
    </r>
  </si>
  <si>
    <r>
      <rPr>
        <sz val="11"/>
        <color theme="1"/>
        <rFont val="MS PGothic"/>
        <family val="2"/>
        <charset val="128"/>
      </rPr>
      <t>講演者</t>
    </r>
  </si>
  <si>
    <r>
      <rPr>
        <sz val="11"/>
        <color theme="1"/>
        <rFont val="MS PGothic"/>
        <family val="2"/>
        <charset val="128"/>
      </rPr>
      <t>出演者</t>
    </r>
  </si>
  <si>
    <r>
      <rPr>
        <sz val="11"/>
        <color theme="1"/>
        <rFont val="MS PGothic"/>
        <family val="2"/>
        <charset val="128"/>
      </rPr>
      <t>動画制作</t>
    </r>
  </si>
  <si>
    <r>
      <rPr>
        <sz val="11"/>
        <color theme="1"/>
        <rFont val="MS PGothic"/>
        <family val="2"/>
        <charset val="128"/>
      </rPr>
      <t>プレゼンテーション図表</t>
    </r>
  </si>
  <si>
    <r>
      <rPr>
        <b/>
        <sz val="11"/>
        <color theme="1"/>
        <rFont val="MS PGothic"/>
        <family val="2"/>
        <charset val="128"/>
      </rPr>
      <t>ソーシャル</t>
    </r>
    <r>
      <rPr>
        <b/>
        <sz val="11"/>
        <color theme="1"/>
        <rFont val="Century Gothic"/>
        <family val="2"/>
      </rPr>
      <t xml:space="preserve"> </t>
    </r>
    <r>
      <rPr>
        <b/>
        <sz val="11"/>
        <color theme="1"/>
        <rFont val="MS PGothic"/>
        <family val="2"/>
        <charset val="128"/>
      </rPr>
      <t>メディア</t>
    </r>
  </si>
  <si>
    <r>
      <rPr>
        <b/>
        <sz val="11"/>
        <color theme="1"/>
        <rFont val="MS PGothic"/>
        <family val="2"/>
        <charset val="128"/>
      </rPr>
      <t>広告</t>
    </r>
  </si>
  <si>
    <r>
      <rPr>
        <sz val="11"/>
        <color theme="1"/>
        <rFont val="MS PGothic"/>
        <family val="2"/>
        <charset val="128"/>
      </rPr>
      <t>オンライン</t>
    </r>
  </si>
  <si>
    <r>
      <rPr>
        <sz val="11"/>
        <color theme="1"/>
        <rFont val="MS PGothic"/>
        <family val="2"/>
        <charset val="128"/>
      </rPr>
      <t>紙媒体</t>
    </r>
  </si>
  <si>
    <r>
      <rPr>
        <sz val="11"/>
        <color theme="1"/>
        <rFont val="MS PGothic"/>
        <family val="2"/>
        <charset val="128"/>
      </rPr>
      <t>屋外広告</t>
    </r>
  </si>
  <si>
    <r>
      <rPr>
        <sz val="11"/>
        <color theme="1"/>
        <rFont val="MS PGothic"/>
        <family val="2"/>
        <charset val="128"/>
      </rPr>
      <t>ラジオ</t>
    </r>
  </si>
  <si>
    <r>
      <rPr>
        <sz val="11"/>
        <color theme="1"/>
        <rFont val="MS PGothic"/>
        <family val="2"/>
        <charset val="128"/>
      </rPr>
      <t>テレビ</t>
    </r>
  </si>
  <si>
    <r>
      <rPr>
        <b/>
        <sz val="11"/>
        <color theme="1"/>
        <rFont val="MS PGothic"/>
        <family val="2"/>
        <charset val="128"/>
      </rPr>
      <t>軽食</t>
    </r>
  </si>
  <si>
    <r>
      <rPr>
        <sz val="11"/>
        <color theme="1"/>
        <rFont val="MS PGothic"/>
        <family val="2"/>
        <charset val="128"/>
      </rPr>
      <t>ドリンク</t>
    </r>
  </si>
  <si>
    <r>
      <rPr>
        <sz val="11"/>
        <color theme="1"/>
        <rFont val="MS PGothic"/>
        <family val="2"/>
        <charset val="128"/>
      </rPr>
      <t>食品</t>
    </r>
  </si>
  <si>
    <r>
      <rPr>
        <sz val="11"/>
        <color theme="1"/>
        <rFont val="MS PGothic"/>
        <family val="2"/>
        <charset val="128"/>
      </rPr>
      <t>ケータリング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スタッフ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</si>
  <si>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</si>
  <si>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1"/>
        <color theme="1"/>
        <rFont val="MS PGothic"/>
        <family val="2"/>
        <charset val="128"/>
      </rPr>
      <t>来場記念品</t>
    </r>
  </si>
  <si>
    <r>
      <rPr>
        <sz val="11"/>
        <color theme="1"/>
        <rFont val="MS PGothic"/>
        <family val="2"/>
        <charset val="128"/>
      </rPr>
      <t>ペン</t>
    </r>
  </si>
  <si>
    <r>
      <rPr>
        <sz val="11"/>
        <color theme="1"/>
        <rFont val="MS PGothic"/>
        <family val="2"/>
        <charset val="128"/>
      </rPr>
      <t>ノート</t>
    </r>
  </si>
  <si>
    <r>
      <rPr>
        <sz val="11"/>
        <color theme="1"/>
        <rFont val="MS PGothic"/>
        <family val="2"/>
        <charset val="128"/>
      </rPr>
      <t>包装印刷費</t>
    </r>
  </si>
  <si>
    <r>
      <rPr>
        <b/>
        <sz val="22"/>
        <color theme="8" tint="-0.249977111117893"/>
        <rFont val="MS PGothic"/>
        <family val="2"/>
        <charset val="128"/>
      </rPr>
      <t>イベント収益</t>
    </r>
  </si>
  <si>
    <r>
      <rPr>
        <b/>
        <sz val="12"/>
        <color theme="0"/>
        <rFont val="MS PGothic"/>
        <family val="2"/>
        <charset val="128"/>
      </rPr>
      <t>カテゴリ</t>
    </r>
  </si>
  <si>
    <r>
      <rPr>
        <b/>
        <sz val="12"/>
        <color theme="0"/>
        <rFont val="MS PGothic"/>
        <family val="2"/>
        <charset val="128"/>
      </rPr>
      <t>数量</t>
    </r>
  </si>
  <si>
    <r>
      <rPr>
        <b/>
        <sz val="12"/>
        <color theme="0"/>
        <rFont val="MS PGothic"/>
        <family val="2"/>
        <charset val="128"/>
      </rPr>
      <t>コスト</t>
    </r>
  </si>
  <si>
    <r>
      <rPr>
        <b/>
        <sz val="12"/>
        <color theme="0"/>
        <rFont val="MS PGothic"/>
        <family val="2"/>
        <charset val="128"/>
      </rPr>
      <t>予測小計</t>
    </r>
  </si>
  <si>
    <r>
      <rPr>
        <b/>
        <sz val="12"/>
        <color theme="0"/>
        <rFont val="MS PGothic"/>
        <family val="2"/>
        <charset val="128"/>
      </rPr>
      <t>実績小計</t>
    </r>
  </si>
  <si>
    <r>
      <rPr>
        <b/>
        <sz val="12"/>
        <color theme="0"/>
        <rFont val="MS PGothic"/>
        <family val="2"/>
        <charset val="128"/>
      </rPr>
      <t>コメント</t>
    </r>
  </si>
  <si>
    <r>
      <rPr>
        <b/>
        <sz val="11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</si>
  <si>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予測</t>
    </r>
  </si>
  <si>
    <r>
      <rPr>
        <b/>
        <sz val="10"/>
        <color theme="1"/>
        <rFont val="MS PGothic"/>
        <family val="2"/>
        <charset val="128"/>
      </rPr>
      <t>実績</t>
    </r>
  </si>
  <si>
    <r>
      <rPr>
        <b/>
        <sz val="9"/>
        <color theme="6" tint="-0.499984740745262"/>
        <rFont val="MS PGothic"/>
        <family val="2"/>
        <charset val="128"/>
      </rPr>
      <t>小計</t>
    </r>
  </si>
  <si>
    <r>
      <rPr>
        <sz val="11"/>
        <color theme="1"/>
        <rFont val="MS PGothic"/>
        <family val="2"/>
        <charset val="128"/>
      </rPr>
      <t>入場受付</t>
    </r>
  </si>
  <si>
    <r>
      <rPr>
        <sz val="11"/>
        <color theme="1"/>
        <rFont val="MS PGothic"/>
        <family val="2"/>
        <charset val="128"/>
      </rPr>
      <t>スペース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大</t>
    </r>
  </si>
  <si>
    <r>
      <rPr>
        <sz val="11"/>
        <color theme="1"/>
        <rFont val="MS PGothic"/>
        <family val="2"/>
        <charset val="128"/>
      </rPr>
      <t>スペース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中</t>
    </r>
  </si>
  <si>
    <r>
      <rPr>
        <sz val="11"/>
        <color theme="1"/>
        <rFont val="MS PGothic"/>
        <family val="2"/>
        <charset val="128"/>
      </rPr>
      <t>スペース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小</t>
    </r>
  </si>
  <si>
    <r>
      <rPr>
        <b/>
        <sz val="11"/>
        <color theme="1"/>
        <rFont val="MS PGothic"/>
        <family val="2"/>
        <charset val="128"/>
      </rPr>
      <t>スポンサー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パートナーシップ</t>
    </r>
  </si>
  <si>
    <r>
      <rPr>
        <sz val="11"/>
        <color theme="1"/>
        <rFont val="MS PGothic"/>
        <family val="2"/>
        <charset val="128"/>
      </rPr>
      <t>指定スポンサー</t>
    </r>
  </si>
  <si>
    <r>
      <rPr>
        <sz val="11"/>
        <color theme="1"/>
        <rFont val="MS PGothic"/>
        <family val="2"/>
        <charset val="128"/>
      </rPr>
      <t>注目ベンダー</t>
    </r>
  </si>
  <si>
    <r>
      <rPr>
        <b/>
        <sz val="11"/>
        <color theme="1"/>
        <rFont val="MS PGothic"/>
        <family val="2"/>
        <charset val="128"/>
      </rPr>
      <t>プログラム広告</t>
    </r>
  </si>
  <si>
    <r>
      <rPr>
        <sz val="11"/>
        <color theme="1"/>
        <rFont val="MS PGothic"/>
        <family val="2"/>
        <charset val="128"/>
      </rPr>
      <t>表紙</t>
    </r>
  </si>
  <si>
    <r>
      <rPr>
        <sz val="11"/>
        <color theme="1"/>
        <rFont val="MS PGothic"/>
        <family val="2"/>
        <charset val="128"/>
      </rPr>
      <t>裏表紙</t>
    </r>
  </si>
  <si>
    <r>
      <rPr>
        <sz val="11"/>
        <color theme="1"/>
        <rFont val="MS PGothic"/>
        <family val="2"/>
        <charset val="128"/>
      </rPr>
      <t>全ページ</t>
    </r>
  </si>
  <si>
    <r>
      <rPr>
        <sz val="11"/>
        <color theme="1"/>
        <rFont val="MS PGothic"/>
        <family val="2"/>
        <charset val="128"/>
      </rPr>
      <t>半ページ</t>
    </r>
  </si>
  <si>
    <r>
      <rPr>
        <sz val="11"/>
        <color theme="1"/>
        <rFont val="MS PGothic"/>
        <family val="2"/>
        <charset val="128"/>
      </rPr>
      <t>折り込み</t>
    </r>
  </si>
  <si>
    <r>
      <rPr>
        <b/>
        <sz val="11"/>
        <color theme="1"/>
        <rFont val="MS PGothic"/>
        <family val="2"/>
        <charset val="128"/>
      </rPr>
      <t>チケット販売</t>
    </r>
  </si>
  <si>
    <r>
      <rPr>
        <sz val="11"/>
        <color theme="1"/>
        <rFont val="MS PGothic"/>
        <family val="2"/>
        <charset val="128"/>
      </rPr>
      <t>大人</t>
    </r>
  </si>
  <si>
    <r>
      <rPr>
        <sz val="11"/>
        <color theme="1"/>
        <rFont val="MS PGothic"/>
        <family val="2"/>
        <charset val="128"/>
      </rPr>
      <t>高齢者</t>
    </r>
  </si>
  <si>
    <r>
      <rPr>
        <sz val="11"/>
        <color theme="1"/>
        <rFont val="MS PGothic"/>
        <family val="2"/>
        <charset val="128"/>
      </rPr>
      <t>子ども</t>
    </r>
  </si>
  <si>
    <r>
      <rPr>
        <b/>
        <sz val="11"/>
        <color theme="1"/>
        <rFont val="MS PGothic"/>
        <family val="2"/>
        <charset val="128"/>
      </rPr>
      <t>製品販売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</si>
  <si>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</si>
  <si>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</si>
  <si>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製品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</si>
  <si>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その他</t>
    </r>
  </si>
  <si>
    <t>退出受付</t>
    <phoneticPr fontId="27" type="noConversion"/>
  </si>
  <si>
    <r>
      <rPr>
        <b/>
        <sz val="12"/>
        <color theme="0"/>
        <rFont val="MS PGothic"/>
        <family val="2"/>
        <charset val="128"/>
      </rPr>
      <t>予算</t>
    </r>
    <r>
      <rPr>
        <b/>
        <sz val="12"/>
        <color theme="0"/>
        <rFont val="Century Gothic"/>
        <family val="2"/>
      </rPr>
      <t>/</t>
    </r>
    <r>
      <rPr>
        <b/>
        <sz val="12"/>
        <color theme="0"/>
        <rFont val="MS PGothic"/>
        <family val="2"/>
        <charset val="128"/>
      </rPr>
      <t>収益合計</t>
    </r>
  </si>
  <si>
    <r>
      <rPr>
        <b/>
        <sz val="11"/>
        <color theme="0"/>
        <rFont val="MS PGothic"/>
        <family val="2"/>
        <charset val="128"/>
      </rPr>
      <t>予測</t>
    </r>
  </si>
  <si>
    <r>
      <rPr>
        <b/>
        <sz val="11"/>
        <color theme="0"/>
        <rFont val="MS PGothic"/>
        <family val="2"/>
        <charset val="128"/>
      </rPr>
      <t>実績</t>
    </r>
  </si>
  <si>
    <r>
      <rPr>
        <b/>
        <sz val="11"/>
        <color theme="1"/>
        <rFont val="MS PGothic"/>
        <family val="2"/>
        <charset val="128"/>
      </rPr>
      <t>予算合計</t>
    </r>
  </si>
  <si>
    <r>
      <rPr>
        <b/>
        <sz val="11"/>
        <color theme="1"/>
        <rFont val="MS PGothic"/>
        <family val="2"/>
        <charset val="128"/>
      </rPr>
      <t>収益合計</t>
    </r>
  </si>
  <si>
    <r>
      <rPr>
        <b/>
        <sz val="12"/>
        <color theme="0"/>
        <rFont val="MS PGothic"/>
        <family val="2"/>
        <charset val="128"/>
      </rPr>
      <t>利益合計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</si>
  <si>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</si>
  <si>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b/>
        <sz val="12"/>
        <color theme="0"/>
        <rFont val="MS PGothic"/>
        <family val="2"/>
        <charset val="128"/>
      </rPr>
      <t>キャンペーンの種類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</si>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</sst>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3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6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b/>
      <sz val="9"/>
      <color theme="4" tint="-0.249977111117893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8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9"/>
      <color theme="4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8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9"/>
      <color theme="6" tint="-0.499984740745262"/>
      <name val="MS PGothic"/>
      <family val="2"/>
      <charset val="128"/>
    </font>
    <font>
      <b/>
      <u/>
      <sz val="22"/>
      <color theme="0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rgb="FF000000"/>
      </patternFill>
    </fill>
  </fills>
  <borders count="8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8" fillId="0" borderId="0" xfId="1" applyFont="1" applyAlignment="1">
      <alignment horizontal="left" vertical="center" wrapText="1" indent="1"/>
    </xf>
    <xf numFmtId="164" fontId="8" fillId="0" borderId="0" xfId="1" applyFont="1" applyAlignment="1">
      <alignment horizontal="left" vertical="center" indent="1"/>
    </xf>
    <xf numFmtId="164" fontId="11" fillId="7" borderId="2" xfId="1" applyFont="1" applyFill="1" applyBorder="1" applyAlignment="1">
      <alignment horizontal="center" vertical="center" wrapText="1"/>
    </xf>
    <xf numFmtId="164" fontId="12" fillId="7" borderId="3" xfId="1" applyFont="1" applyFill="1" applyBorder="1" applyAlignment="1">
      <alignment horizontal="right" vertical="center" wrapText="1" indent="1"/>
    </xf>
    <xf numFmtId="1" fontId="13" fillId="0" borderId="1" xfId="2" applyNumberFormat="1" applyFont="1" applyBorder="1" applyAlignment="1">
      <alignment horizontal="left" vertical="center" wrapText="1" indent="1"/>
    </xf>
    <xf numFmtId="0" fontId="14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 indent="1"/>
    </xf>
    <xf numFmtId="165" fontId="12" fillId="7" borderId="4" xfId="1" applyNumberFormat="1" applyFont="1" applyFill="1" applyBorder="1" applyAlignment="1">
      <alignment horizontal="right" vertical="center" wrapText="1" indent="1"/>
    </xf>
    <xf numFmtId="165" fontId="10" fillId="0" borderId="2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9" fontId="12" fillId="10" borderId="1" xfId="2" applyFont="1" applyFill="1" applyBorder="1"/>
    <xf numFmtId="0" fontId="15" fillId="0" borderId="0" xfId="0" applyFont="1" applyAlignment="1">
      <alignment horizontal="right" vertical="center" wrapText="1"/>
    </xf>
    <xf numFmtId="164" fontId="12" fillId="12" borderId="3" xfId="1" applyFont="1" applyFill="1" applyBorder="1" applyAlignment="1">
      <alignment horizontal="right" vertical="center" wrapText="1" indent="1"/>
    </xf>
    <xf numFmtId="164" fontId="11" fillId="12" borderId="2" xfId="1" applyFont="1" applyFill="1" applyBorder="1" applyAlignment="1">
      <alignment horizontal="center" vertical="center" wrapText="1"/>
    </xf>
    <xf numFmtId="1" fontId="10" fillId="3" borderId="1" xfId="2" applyNumberFormat="1" applyFont="1" applyFill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164" fontId="13" fillId="0" borderId="6" xfId="0" applyNumberFormat="1" applyFont="1" applyBorder="1" applyAlignment="1">
      <alignment horizontal="left" vertical="center" wrapText="1" indent="1"/>
    </xf>
    <xf numFmtId="164" fontId="13" fillId="0" borderId="5" xfId="0" applyNumberFormat="1" applyFont="1" applyBorder="1" applyAlignment="1">
      <alignment horizontal="left" vertical="center" wrapText="1" indent="1"/>
    </xf>
    <xf numFmtId="164" fontId="13" fillId="0" borderId="1" xfId="0" applyNumberFormat="1" applyFont="1" applyBorder="1" applyAlignment="1">
      <alignment horizontal="left" vertical="center" wrapText="1" indent="1"/>
    </xf>
    <xf numFmtId="164" fontId="10" fillId="18" borderId="2" xfId="0" applyNumberFormat="1" applyFont="1" applyFill="1" applyBorder="1" applyAlignment="1">
      <alignment horizontal="left" vertical="center" wrapText="1" inden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17" fillId="7" borderId="1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164" fontId="13" fillId="8" borderId="1" xfId="0" applyNumberFormat="1" applyFont="1" applyFill="1" applyBorder="1" applyAlignment="1">
      <alignment vertical="center" wrapText="1"/>
    </xf>
    <xf numFmtId="164" fontId="13" fillId="13" borderId="1" xfId="0" applyNumberFormat="1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4" fontId="13" fillId="13" borderId="2" xfId="1" applyFont="1" applyFill="1" applyBorder="1" applyAlignment="1">
      <alignment vertical="center" wrapText="1"/>
    </xf>
    <xf numFmtId="164" fontId="13" fillId="8" borderId="2" xfId="1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8" fillId="3" borderId="3" xfId="0" applyFont="1" applyFill="1" applyBorder="1" applyAlignment="1">
      <alignment horizontal="right" vertical="center" wrapText="1" indent="1"/>
    </xf>
    <xf numFmtId="0" fontId="17" fillId="11" borderId="2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164" fontId="10" fillId="12" borderId="3" xfId="1" applyFont="1" applyFill="1" applyBorder="1" applyAlignment="1">
      <alignment horizontal="right" vertical="center" wrapText="1" indent="1"/>
    </xf>
    <xf numFmtId="164" fontId="10" fillId="7" borderId="3" xfId="1" applyFont="1" applyFill="1" applyBorder="1" applyAlignment="1">
      <alignment horizontal="right" vertical="center" wrapText="1" indent="1"/>
    </xf>
    <xf numFmtId="1" fontId="19" fillId="0" borderId="1" xfId="2" applyNumberFormat="1" applyFont="1" applyBorder="1" applyAlignment="1">
      <alignment horizontal="left" vertical="center" wrapText="1" indent="1"/>
    </xf>
    <xf numFmtId="1" fontId="19" fillId="18" borderId="1" xfId="2" applyNumberFormat="1" applyFont="1" applyFill="1" applyBorder="1" applyAlignment="1">
      <alignment horizontal="left" vertical="center" wrapText="1" indent="1"/>
    </xf>
    <xf numFmtId="0" fontId="12" fillId="18" borderId="2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vertical="center" wrapText="1"/>
    </xf>
    <xf numFmtId="0" fontId="4" fillId="0" borderId="7" xfId="4" applyFont="1" applyBorder="1" applyAlignment="1">
      <alignment horizontal="left" vertical="center" wrapText="1" indent="2"/>
    </xf>
    <xf numFmtId="0" fontId="1" fillId="0" borderId="0" xfId="4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horizontal="left" indent="1"/>
    </xf>
    <xf numFmtId="0" fontId="13" fillId="0" borderId="1" xfId="0" applyFont="1" applyBorder="1" applyAlignment="1">
      <alignment horizontal="left" vertical="center" wrapText="1" indent="1"/>
    </xf>
    <xf numFmtId="0" fontId="17" fillId="1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164" fontId="13" fillId="13" borderId="2" xfId="1" applyFont="1" applyFill="1" applyBorder="1" applyAlignment="1">
      <alignment horizontal="left" vertical="center" wrapText="1" indent="1"/>
    </xf>
    <xf numFmtId="164" fontId="13" fillId="13" borderId="3" xfId="1" applyFont="1" applyFill="1" applyBorder="1" applyAlignment="1">
      <alignment horizontal="left" vertical="center" wrapText="1" indent="1"/>
    </xf>
    <xf numFmtId="164" fontId="13" fillId="8" borderId="2" xfId="1" applyFont="1" applyFill="1" applyBorder="1" applyAlignment="1">
      <alignment horizontal="left" vertical="center" wrapText="1" indent="1"/>
    </xf>
    <xf numFmtId="164" fontId="13" fillId="8" borderId="3" xfId="1" applyFont="1" applyFill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 indent="1"/>
    </xf>
    <xf numFmtId="164" fontId="13" fillId="13" borderId="1" xfId="1" applyFont="1" applyFill="1" applyBorder="1" applyAlignment="1">
      <alignment horizontal="left" vertical="center" wrapText="1" indent="1"/>
    </xf>
    <xf numFmtId="164" fontId="13" fillId="8" borderId="6" xfId="1" applyFont="1" applyFill="1" applyBorder="1" applyAlignment="1">
      <alignment horizontal="left" vertical="center" wrapText="1" indent="1"/>
    </xf>
    <xf numFmtId="164" fontId="13" fillId="13" borderId="6" xfId="1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164" fontId="13" fillId="13" borderId="5" xfId="1" applyFont="1" applyFill="1" applyBorder="1" applyAlignment="1">
      <alignment horizontal="left" vertical="center" wrapText="1" indent="1"/>
    </xf>
    <xf numFmtId="0" fontId="9" fillId="11" borderId="4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20" fillId="20" borderId="0" xfId="3" applyFill="1" applyAlignment="1">
      <alignment horizontal="center" vertical="center"/>
    </xf>
    <xf numFmtId="0" fontId="33" fillId="20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B722AE50-8C0C-45ED-B061-EAEA82042526}"/>
    <cellStyle name="Percent" xfId="2" builtinId="5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5-431F-AD63-BF2B1D779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B5-431F-AD63-BF2B1D779A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B5-431F-AD63-BF2B1D779A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B5-431F-AD63-BF2B1D779A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B5-431F-AD63-BF2B1D779A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B5-431F-AD63-BF2B1D779A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B5-431F-AD63-BF2B1D779A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B5-431F-AD63-BF2B1D779A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DB5-431F-AD63-BF2B1D779A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グラフとデータ!$B$3:$B$11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グラフとデータ!$C$3:$C$11</c:f>
              <c:numCache>
                <c:formatCode>"$"#,##0.00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B5-431F-AD63-BF2B1D779A5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DB5-431F-AD63-BF2B1D779A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DB5-431F-AD63-BF2B1D779A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DB5-431F-AD63-BF2B1D779A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DB5-431F-AD63-BF2B1D779A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DB5-431F-AD63-BF2B1D779A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DB5-431F-AD63-BF2B1D779A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DB5-431F-AD63-BF2B1D779A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DB5-431F-AD63-BF2B1D779A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DB5-431F-AD63-BF2B1D779A5E}"/>
              </c:ext>
            </c:extLst>
          </c:dPt>
          <c:cat>
            <c:strRef>
              <c:f>グラフとデータ!$B$3:$B$11</c:f>
              <c:strCache>
                <c:ptCount val="9"/>
                <c:pt idx="0">
                  <c:v>Venue</c:v>
                </c:pt>
                <c:pt idx="1">
                  <c:v>Travel</c:v>
                </c:pt>
                <c:pt idx="2">
                  <c:v>Public Relations</c:v>
                </c:pt>
                <c:pt idx="3">
                  <c:v>Décor</c:v>
                </c:pt>
                <c:pt idx="4">
                  <c:v>Event Programming</c:v>
                </c:pt>
                <c:pt idx="5">
                  <c:v>Social Media</c:v>
                </c:pt>
                <c:pt idx="6">
                  <c:v>Advertising</c:v>
                </c:pt>
                <c:pt idx="7">
                  <c:v>Refreshments</c:v>
                </c:pt>
                <c:pt idx="8">
                  <c:v>Other</c:v>
                </c:pt>
              </c:strCache>
            </c:strRef>
          </c:cat>
          <c:val>
            <c:numRef>
              <c:f>グラフとデータ!$D$3:$D$11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0.16842105263157894</c:v>
                </c:pt>
                <c:pt idx="2">
                  <c:v>0.13157894736842105</c:v>
                </c:pt>
                <c:pt idx="3">
                  <c:v>3.1578947368421054E-2</c:v>
                </c:pt>
                <c:pt idx="4">
                  <c:v>0.21052631578947367</c:v>
                </c:pt>
                <c:pt idx="5">
                  <c:v>3.6842105263157891E-2</c:v>
                </c:pt>
                <c:pt idx="6">
                  <c:v>0.14736842105263157</c:v>
                </c:pt>
                <c:pt idx="7">
                  <c:v>5.2631578947368418E-2</c:v>
                </c:pt>
                <c:pt idx="8">
                  <c:v>6.3157894736842107E-2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DB5-431F-AD63-BF2B1D779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>
                <a:latin typeface="MS PGothic" panose="020B0600070205080204" pitchFamily="34" charset="-128"/>
                <a:ea typeface="MS PGothic" panose="020B0600070205080204" pitchFamily="34" charset="-128"/>
              </a:rPr>
              <a:t>予測と実績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予測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(イベント予算!$B$5,イベント予算!$B$13,イベント予算!$B$18,イベント予算!$B$23,イベント予算!$B$28,イベント予算!$B$35,イベント予算!$B$44,イベント予算!$B$52,イベント予算!$B$58)</c:f>
              <c:strCache>
                <c:ptCount val="9"/>
                <c:pt idx="0">
                  <c:v>会場</c:v>
                </c:pt>
                <c:pt idx="1">
                  <c:v>旅費</c:v>
                </c:pt>
                <c:pt idx="2">
                  <c:v>広報</c:v>
                </c:pt>
                <c:pt idx="3">
                  <c:v>装飾</c:v>
                </c:pt>
                <c:pt idx="4">
                  <c:v>イベント プログラム</c:v>
                </c:pt>
                <c:pt idx="5">
                  <c:v>ソーシャル メディア</c:v>
                </c:pt>
                <c:pt idx="6">
                  <c:v>広告</c:v>
                </c:pt>
                <c:pt idx="7">
                  <c:v>軽食</c:v>
                </c:pt>
                <c:pt idx="8">
                  <c:v>その他</c:v>
                </c:pt>
              </c:strCache>
            </c:strRef>
          </c:cat>
          <c:val>
            <c:numRef>
              <c:f>(イベント予算!$D$5,イベント予算!$D$13,イベント予算!$D$18,イベント予算!$D$23,イベント予算!$D$28,イベント予算!$D$35,イベント予算!$D$44,イベント予算!$D$52,イベント予算!$D$58)</c:f>
              <c:numCache>
                <c:formatCode>_-"$"* #,##0.00_-;\-"$"* #,##0.00_-;_-"$"* "-"??_-;_-@_-</c:formatCode>
                <c:ptCount val="9"/>
                <c:pt idx="0">
                  <c:v>1500</c:v>
                </c:pt>
                <c:pt idx="1">
                  <c:v>1600</c:v>
                </c:pt>
                <c:pt idx="2">
                  <c:v>1250</c:v>
                </c:pt>
                <c:pt idx="3">
                  <c:v>300</c:v>
                </c:pt>
                <c:pt idx="4">
                  <c:v>2000</c:v>
                </c:pt>
                <c:pt idx="5">
                  <c:v>350</c:v>
                </c:pt>
                <c:pt idx="6">
                  <c:v>1400</c:v>
                </c:pt>
                <c:pt idx="7">
                  <c:v>500</c:v>
                </c:pt>
                <c:pt idx="8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C-43B4-8775-9A2CDBACC3BC}"/>
            </c:ext>
          </c:extLst>
        </c:ser>
        <c:ser>
          <c:idx val="1"/>
          <c:order val="1"/>
          <c:tx>
            <c:v>実績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(イベント予算!$B$5,イベント予算!$B$13,イベント予算!$B$18,イベント予算!$B$23,イベント予算!$B$28,イベント予算!$B$35,イベント予算!$B$44,イベント予算!$B$52,イベント予算!$B$58)</c:f>
              <c:strCache>
                <c:ptCount val="9"/>
                <c:pt idx="0">
                  <c:v>会場</c:v>
                </c:pt>
                <c:pt idx="1">
                  <c:v>旅費</c:v>
                </c:pt>
                <c:pt idx="2">
                  <c:v>広報</c:v>
                </c:pt>
                <c:pt idx="3">
                  <c:v>装飾</c:v>
                </c:pt>
                <c:pt idx="4">
                  <c:v>イベント プログラム</c:v>
                </c:pt>
                <c:pt idx="5">
                  <c:v>ソーシャル メディア</c:v>
                </c:pt>
                <c:pt idx="6">
                  <c:v>広告</c:v>
                </c:pt>
                <c:pt idx="7">
                  <c:v>軽食</c:v>
                </c:pt>
                <c:pt idx="8">
                  <c:v>その他</c:v>
                </c:pt>
              </c:strCache>
            </c:strRef>
          </c:cat>
          <c:val>
            <c:numRef>
              <c:f>(イベント予算!$E$5,イベント予算!$E$13,イベント予算!$E$18,イベント予算!$E$23,イベント予算!$E$28,イベント予算!$E$35,イベント予算!$E$44,イベント予算!$E$52,イベント予算!$E$58)</c:f>
              <c:numCache>
                <c:formatCode>_-"$"* #,##0.00_-;\-"$"* #,##0.00_-;_-"$"* "-"??_-;_-@_-</c:formatCode>
                <c:ptCount val="9"/>
                <c:pt idx="0">
                  <c:v>1200</c:v>
                </c:pt>
                <c:pt idx="1">
                  <c:v>1800</c:v>
                </c:pt>
                <c:pt idx="2">
                  <c:v>950</c:v>
                </c:pt>
                <c:pt idx="3">
                  <c:v>280</c:v>
                </c:pt>
                <c:pt idx="4">
                  <c:v>1800</c:v>
                </c:pt>
                <c:pt idx="5">
                  <c:v>350</c:v>
                </c:pt>
                <c:pt idx="6">
                  <c:v>500</c:v>
                </c:pt>
                <c:pt idx="7">
                  <c:v>500</c:v>
                </c:pt>
                <c:pt idx="8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C-43B4-8775-9A2CDBAC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206528"/>
        <c:axId val="83208064"/>
      </c:barChart>
      <c:catAx>
        <c:axId val="832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83208064"/>
        <c:crossesAt val="0"/>
        <c:auto val="1"/>
        <c:lblAlgn val="ctr"/>
        <c:lblOffset val="100"/>
        <c:noMultiLvlLbl val="0"/>
      </c:catAx>
      <c:valAx>
        <c:axId val="832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832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r>
              <a:rPr lang="ja-JP" baseline="0">
                <a:ea typeface="MS PGothic" panose="020B0600070205080204" pitchFamily="34" charset="-128"/>
              </a:rPr>
              <a:t>予測と実績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予測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(イベント収益!$B$5:$C$5,イベント収益!$B$13:$C$13,イベント収益!$B$18:$C$18,イベント収益!$B$26:$C$26,イベント収益!$B$31:$C$31,イベント収益!$B$38:$C$38)</c:f>
              <c:strCache>
                <c:ptCount val="6"/>
                <c:pt idx="0">
                  <c:v>ベンダー</c:v>
                </c:pt>
                <c:pt idx="1">
                  <c:v>スポンサー/パートナーシップ</c:v>
                </c:pt>
                <c:pt idx="2">
                  <c:v>プログラム広告</c:v>
                </c:pt>
                <c:pt idx="3">
                  <c:v>チケット販売</c:v>
                </c:pt>
                <c:pt idx="4">
                  <c:v>製品販売</c:v>
                </c:pt>
                <c:pt idx="5">
                  <c:v>その他</c:v>
                </c:pt>
              </c:strCache>
            </c:strRef>
          </c:cat>
          <c:val>
            <c:numRef>
              <c:f>(イベント収益!$H$5,イベント収益!$H$13,イベント収益!$H$18,イベント収益!$H$26,イベント収益!$H$31,イベント収益!$H$38)</c:f>
              <c:numCache>
                <c:formatCode>_-"$"* #,##0.00_-;\-"$"* #,##0.00_-;_-"$"* "-"??_-;_-@_-</c:formatCode>
                <c:ptCount val="6"/>
                <c:pt idx="0">
                  <c:v>23350</c:v>
                </c:pt>
                <c:pt idx="1">
                  <c:v>7400</c:v>
                </c:pt>
                <c:pt idx="2">
                  <c:v>15800</c:v>
                </c:pt>
                <c:pt idx="3">
                  <c:v>11500</c:v>
                </c:pt>
                <c:pt idx="4">
                  <c:v>3750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A-46C8-9D89-593593EC84BA}"/>
            </c:ext>
          </c:extLst>
        </c:ser>
        <c:ser>
          <c:idx val="1"/>
          <c:order val="1"/>
          <c:tx>
            <c:v>実績</c:v>
          </c:tx>
          <c:spPr>
            <a:solidFill>
              <a:srgbClr val="59862D"/>
            </a:solidFill>
            <a:ln>
              <a:noFill/>
            </a:ln>
            <a:effectLst/>
          </c:spPr>
          <c:invertIfNegative val="0"/>
          <c:cat>
            <c:strRef>
              <c:f>(イベント収益!$B$5:$C$5,イベント収益!$B$13:$C$13,イベント収益!$B$18:$C$18,イベント収益!$B$26:$C$26,イベント収益!$B$31:$C$31,イベント収益!$B$38:$C$38)</c:f>
              <c:strCache>
                <c:ptCount val="6"/>
                <c:pt idx="0">
                  <c:v>ベンダー</c:v>
                </c:pt>
                <c:pt idx="1">
                  <c:v>スポンサー/パートナーシップ</c:v>
                </c:pt>
                <c:pt idx="2">
                  <c:v>プログラム広告</c:v>
                </c:pt>
                <c:pt idx="3">
                  <c:v>チケット販売</c:v>
                </c:pt>
                <c:pt idx="4">
                  <c:v>製品販売</c:v>
                </c:pt>
                <c:pt idx="5">
                  <c:v>その他</c:v>
                </c:pt>
              </c:strCache>
            </c:strRef>
          </c:cat>
          <c:val>
            <c:numRef>
              <c:f>(イベント収益!$J$5,イベント収益!$J$13,イベント収益!$J$18,イベント収益!$J$26,イベント収益!$J$31,イベント収益!$J$38)</c:f>
              <c:numCache>
                <c:formatCode>_-"$"* #,##0.00_-;\-"$"* #,##0.00_-;_-"$"* "-"??_-;_-@_-</c:formatCode>
                <c:ptCount val="6"/>
                <c:pt idx="0">
                  <c:v>24200</c:v>
                </c:pt>
                <c:pt idx="1">
                  <c:v>8600</c:v>
                </c:pt>
                <c:pt idx="2">
                  <c:v>16050</c:v>
                </c:pt>
                <c:pt idx="3">
                  <c:v>13325</c:v>
                </c:pt>
                <c:pt idx="4">
                  <c:v>2950</c:v>
                </c:pt>
                <c:pt idx="5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A-46C8-9D89-593593EC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752512"/>
        <c:axId val="70778880"/>
      </c:barChart>
      <c:catAx>
        <c:axId val="7075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70778880"/>
        <c:crossesAt val="0"/>
        <c:auto val="1"/>
        <c:lblAlgn val="ctr"/>
        <c:lblOffset val="100"/>
        <c:noMultiLvlLbl val="0"/>
      </c:catAx>
      <c:valAx>
        <c:axId val="707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75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ja-JP" baseline="0">
                <a:ea typeface="MS PGothic" panose="020B0600070205080204" pitchFamily="34" charset="-128"/>
              </a:rPr>
              <a:t>利益と損失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予測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(イベント利益サマリー!$B$5,イベント利益サマリー!$B$6)</c:f>
              <c:strCache>
                <c:ptCount val="2"/>
                <c:pt idx="0">
                  <c:v>予算合計</c:v>
                </c:pt>
                <c:pt idx="1">
                  <c:v>収益合計</c:v>
                </c:pt>
              </c:strCache>
            </c:strRef>
          </c:cat>
          <c:val>
            <c:numRef>
              <c:f>(イベント利益サマリー!$C$5,イベント利益サマリー!$C$6)</c:f>
              <c:numCache>
                <c:formatCode>_-"$"* #,##0.00_-;\-"$"* #,##0.00_-;_-"$"* "-"??_-;_-@_-</c:formatCode>
                <c:ptCount val="2"/>
                <c:pt idx="0">
                  <c:v>9500</c:v>
                </c:pt>
                <c:pt idx="1">
                  <c:v>63800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6-4B5D-93F7-742235468886}"/>
            </c:ext>
          </c:extLst>
        </c:ser>
        <c:ser>
          <c:idx val="1"/>
          <c:order val="1"/>
          <c:tx>
            <c:v>実績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(イベント利益サマリー!$B$5,イベント利益サマリー!$B$6)</c:f>
              <c:strCache>
                <c:ptCount val="2"/>
                <c:pt idx="0">
                  <c:v>予算合計</c:v>
                </c:pt>
                <c:pt idx="1">
                  <c:v>収益合計</c:v>
                </c:pt>
              </c:strCache>
            </c:strRef>
          </c:cat>
          <c:val>
            <c:numRef>
              <c:f>(イベント利益サマリー!$D$5,イベント利益サマリー!$D$6)</c:f>
              <c:numCache>
                <c:formatCode>_-"$"* #,##0.00_-;\-"$"* #,##0.00_-;_-"$"* "-"??_-;_-@_-</c:formatCode>
                <c:ptCount val="2"/>
                <c:pt idx="0">
                  <c:v>7830</c:v>
                </c:pt>
                <c:pt idx="1">
                  <c:v>65725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6-4B5D-93F7-74223546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820224"/>
        <c:axId val="70821760"/>
      </c:barChart>
      <c:catAx>
        <c:axId val="708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MS PGothic" panose="020B0600070205080204" pitchFamily="34" charset="-128"/>
                <a:cs typeface="Century Gothic" charset="0"/>
              </a:defRPr>
            </a:pPr>
            <a:endParaRPr lang="en-US"/>
          </a:p>
        </c:txPr>
        <c:crossAx val="70821760"/>
        <c:crossesAt val="0"/>
        <c:auto val="1"/>
        <c:lblAlgn val="ctr"/>
        <c:lblOffset val="100"/>
        <c:noMultiLvlLbl val="0"/>
      </c:catAx>
      <c:valAx>
        <c:axId val="708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708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778&amp;utm_language=JP&amp;utm_source=template-excel&amp;utm_medium=content&amp;utm_campaign=ic-Event+Budget-excel-77778-jp&amp;lpa=ic+Event+Budget+excel+77778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4</xdr:row>
      <xdr:rowOff>165100</xdr:rowOff>
    </xdr:from>
    <xdr:to>
      <xdr:col>18</xdr:col>
      <xdr:colOff>220132</xdr:colOff>
      <xdr:row>31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33</xdr:row>
      <xdr:rowOff>127000</xdr:rowOff>
    </xdr:from>
    <xdr:to>
      <xdr:col>18</xdr:col>
      <xdr:colOff>768350</xdr:colOff>
      <xdr:row>56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1162050</xdr:colOff>
      <xdr:row>0</xdr:row>
      <xdr:rowOff>123825</xdr:rowOff>
    </xdr:from>
    <xdr:to>
      <xdr:col>9</xdr:col>
      <xdr:colOff>106346</xdr:colOff>
      <xdr:row>2</xdr:row>
      <xdr:rowOff>75408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E9DBB5-6402-1851-74D4-F9DAAC43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38950" y="123825"/>
          <a:ext cx="4449746" cy="88503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0.7398</cdr:x>
      <cdr:y>0.04303</cdr:y>
    </cdr:from>
    <cdr:to>
      <cdr:x>0.97779</cdr:x>
      <cdr:y>0.14549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08800" y="266700"/>
          <a:ext cx="22225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ja-JP" sz="16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予算</a:t>
          </a:r>
          <a:r>
            <a:rPr lang="ja-JP" sz="12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の</a:t>
          </a:r>
          <a:r>
            <a:rPr lang="ja-JP" sz="16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割合</a:t>
          </a:r>
        </a:p>
        <a:p xmlns:a="http://schemas.openxmlformats.org/drawingml/2006/main">
          <a:pPr algn="ctr" rtl="0"/>
          <a:r>
            <a:rPr lang="ja-JP" sz="12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(予測)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5</xdr:row>
      <xdr:rowOff>88900</xdr:rowOff>
    </xdr:from>
    <xdr:to>
      <xdr:col>21</xdr:col>
      <xdr:colOff>177800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11</xdr:row>
      <xdr:rowOff>139700</xdr:rowOff>
    </xdr:from>
    <xdr:to>
      <xdr:col>4</xdr:col>
      <xdr:colOff>0</xdr:colOff>
      <xdr:row>35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Event+Budget-excel-77778-jp&amp;lpa=ic+Event+Budget+excel+777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71"/>
  <sheetViews>
    <sheetView showGridLines="0" tabSelected="1" zoomScaleNormal="100" workbookViewId="0">
      <pane ySplit="4" topLeftCell="A60" activePane="bottomLeft" state="frozen"/>
      <selection pane="bottomLeft" activeCell="B66" sqref="B66:F66"/>
    </sheetView>
  </sheetViews>
  <sheetFormatPr defaultColWidth="10.875" defaultRowHeight="17.25"/>
  <cols>
    <col min="1" max="1" width="3" style="10" customWidth="1"/>
    <col min="2" max="2" width="21.5" style="58" customWidth="1"/>
    <col min="3" max="3" width="20" style="58" customWidth="1"/>
    <col min="4" max="5" width="15" style="59" customWidth="1"/>
    <col min="6" max="6" width="48" style="59" customWidth="1"/>
    <col min="7" max="7" width="2.5" style="10" customWidth="1"/>
    <col min="8" max="16384" width="10.875" style="10"/>
  </cols>
  <sheetData>
    <row r="1" spans="2:6" ht="50.1" customHeight="1">
      <c r="B1" s="23" t="s">
        <v>9</v>
      </c>
      <c r="C1" s="4"/>
      <c r="D1" s="1"/>
      <c r="E1" s="1"/>
      <c r="F1" s="1"/>
    </row>
    <row r="2" spans="2:6" ht="24" customHeight="1">
      <c r="B2" s="19" t="s">
        <v>10</v>
      </c>
      <c r="C2" s="5">
        <f>SUM(D5,D13,D18,D23,D28,D35,D44,D52,D58)</f>
        <v>9500</v>
      </c>
      <c r="D2" s="1"/>
      <c r="E2" s="1"/>
      <c r="F2" s="10"/>
    </row>
    <row r="3" spans="2:6" ht="24" customHeight="1">
      <c r="B3" s="19" t="s">
        <v>11</v>
      </c>
      <c r="C3" s="5">
        <f>SUM(E5,E13,E18,E23,E28,E35,E44,E52,E58)</f>
        <v>7830</v>
      </c>
      <c r="D3" s="6"/>
      <c r="E3" s="6"/>
      <c r="F3" s="6"/>
    </row>
    <row r="4" spans="2:6" s="56" customFormat="1" ht="36" customHeight="1">
      <c r="B4" s="61" t="s">
        <v>12</v>
      </c>
      <c r="C4" s="61"/>
      <c r="D4" s="44" t="s">
        <v>13</v>
      </c>
      <c r="E4" s="45" t="s">
        <v>14</v>
      </c>
      <c r="F4" s="46" t="s">
        <v>15</v>
      </c>
    </row>
    <row r="5" spans="2:6" s="57" customFormat="1" ht="22.15" customHeight="1">
      <c r="B5" s="42" t="s">
        <v>16</v>
      </c>
      <c r="C5" s="43" t="s">
        <v>17</v>
      </c>
      <c r="D5" s="47">
        <f>SUM(D6:D12)</f>
        <v>1500</v>
      </c>
      <c r="E5" s="48">
        <f>SUM(E6:E12)</f>
        <v>1200</v>
      </c>
      <c r="F5" s="50"/>
    </row>
    <row r="6" spans="2:6" s="57" customFormat="1" ht="18" customHeight="1">
      <c r="B6" s="60" t="s">
        <v>18</v>
      </c>
      <c r="C6" s="60"/>
      <c r="D6" s="40">
        <v>1500</v>
      </c>
      <c r="E6" s="41">
        <v>1200</v>
      </c>
      <c r="F6" s="49"/>
    </row>
    <row r="7" spans="2:6" s="57" customFormat="1" ht="18" customHeight="1">
      <c r="B7" s="60" t="s">
        <v>19</v>
      </c>
      <c r="C7" s="60"/>
      <c r="D7" s="40"/>
      <c r="E7" s="41"/>
      <c r="F7" s="49"/>
    </row>
    <row r="8" spans="2:6" s="57" customFormat="1" ht="18" customHeight="1">
      <c r="B8" s="62" t="s">
        <v>20</v>
      </c>
      <c r="C8" s="63"/>
      <c r="D8" s="40"/>
      <c r="E8" s="41"/>
      <c r="F8" s="49"/>
    </row>
    <row r="9" spans="2:6" s="57" customFormat="1" ht="18" customHeight="1">
      <c r="B9" s="62" t="s">
        <v>21</v>
      </c>
      <c r="C9" s="63"/>
      <c r="D9" s="40"/>
      <c r="E9" s="41"/>
      <c r="F9" s="49"/>
    </row>
    <row r="10" spans="2:6" s="57" customFormat="1" ht="18" customHeight="1">
      <c r="B10" s="60" t="s">
        <v>7</v>
      </c>
      <c r="C10" s="60"/>
      <c r="D10" s="40"/>
      <c r="E10" s="41"/>
      <c r="F10" s="49"/>
    </row>
    <row r="11" spans="2:6" s="57" customFormat="1" ht="18" customHeight="1">
      <c r="B11" s="60"/>
      <c r="C11" s="60"/>
      <c r="D11" s="40"/>
      <c r="E11" s="41"/>
      <c r="F11" s="49"/>
    </row>
    <row r="12" spans="2:6" s="57" customFormat="1" ht="18" customHeight="1">
      <c r="B12" s="60"/>
      <c r="C12" s="60"/>
      <c r="D12" s="40"/>
      <c r="E12" s="41"/>
      <c r="F12" s="49"/>
    </row>
    <row r="13" spans="2:6" s="57" customFormat="1" ht="22.15" customHeight="1">
      <c r="B13" s="42" t="s">
        <v>22</v>
      </c>
      <c r="C13" s="43" t="s">
        <v>17</v>
      </c>
      <c r="D13" s="47">
        <f>SUM(D14:D17)</f>
        <v>1600</v>
      </c>
      <c r="E13" s="48">
        <f>SUM(E14:E17)</f>
        <v>1800</v>
      </c>
      <c r="F13" s="50"/>
    </row>
    <row r="14" spans="2:6" s="57" customFormat="1" ht="18" customHeight="1">
      <c r="B14" s="60" t="s">
        <v>23</v>
      </c>
      <c r="C14" s="60"/>
      <c r="D14" s="40">
        <v>1600</v>
      </c>
      <c r="E14" s="41">
        <v>1800</v>
      </c>
      <c r="F14" s="49"/>
    </row>
    <row r="15" spans="2:6" s="57" customFormat="1" ht="18" customHeight="1">
      <c r="B15" s="60" t="s">
        <v>24</v>
      </c>
      <c r="C15" s="60"/>
      <c r="D15" s="40"/>
      <c r="E15" s="41"/>
      <c r="F15" s="49"/>
    </row>
    <row r="16" spans="2:6" s="57" customFormat="1" ht="18" customHeight="1">
      <c r="B16" s="60" t="s">
        <v>25</v>
      </c>
      <c r="C16" s="60"/>
      <c r="D16" s="40"/>
      <c r="E16" s="41"/>
      <c r="F16" s="49"/>
    </row>
    <row r="17" spans="2:6" s="57" customFormat="1" ht="18" customHeight="1">
      <c r="B17" s="60"/>
      <c r="C17" s="60"/>
      <c r="D17" s="40"/>
      <c r="E17" s="41"/>
      <c r="F17" s="49"/>
    </row>
    <row r="18" spans="2:6" s="57" customFormat="1" ht="22.15" customHeight="1">
      <c r="B18" s="42" t="s">
        <v>26</v>
      </c>
      <c r="C18" s="43" t="s">
        <v>17</v>
      </c>
      <c r="D18" s="47">
        <f>SUM(D19:D22)</f>
        <v>1250</v>
      </c>
      <c r="E18" s="48">
        <f>SUM(E19:E22)</f>
        <v>950</v>
      </c>
      <c r="F18" s="50"/>
    </row>
    <row r="19" spans="2:6" s="57" customFormat="1" ht="18" customHeight="1">
      <c r="B19" s="60" t="s">
        <v>27</v>
      </c>
      <c r="C19" s="60"/>
      <c r="D19" s="40">
        <v>400</v>
      </c>
      <c r="E19" s="41">
        <v>300</v>
      </c>
      <c r="F19" s="49"/>
    </row>
    <row r="20" spans="2:6" s="57" customFormat="1" ht="18" customHeight="1">
      <c r="B20" s="60" t="s">
        <v>28</v>
      </c>
      <c r="C20" s="60"/>
      <c r="D20" s="40">
        <v>600</v>
      </c>
      <c r="E20" s="41">
        <v>400</v>
      </c>
      <c r="F20" s="49"/>
    </row>
    <row r="21" spans="2:6" s="57" customFormat="1" ht="18" customHeight="1">
      <c r="B21" s="60" t="s">
        <v>29</v>
      </c>
      <c r="C21" s="60"/>
      <c r="D21" s="40">
        <v>250</v>
      </c>
      <c r="E21" s="41">
        <v>250</v>
      </c>
      <c r="F21" s="49"/>
    </row>
    <row r="22" spans="2:6" s="57" customFormat="1" ht="18" customHeight="1">
      <c r="B22" s="60"/>
      <c r="C22" s="60"/>
      <c r="D22" s="40"/>
      <c r="E22" s="41"/>
      <c r="F22" s="49"/>
    </row>
    <row r="23" spans="2:6" s="57" customFormat="1" ht="22.15" customHeight="1">
      <c r="B23" s="42" t="s">
        <v>30</v>
      </c>
      <c r="C23" s="43" t="s">
        <v>17</v>
      </c>
      <c r="D23" s="47">
        <f>SUM(D24:D27)</f>
        <v>300</v>
      </c>
      <c r="E23" s="48">
        <f>SUM(E24:E27)</f>
        <v>280</v>
      </c>
      <c r="F23" s="50"/>
    </row>
    <row r="24" spans="2:6" s="57" customFormat="1" ht="18" customHeight="1">
      <c r="B24" s="60" t="s">
        <v>31</v>
      </c>
      <c r="C24" s="60"/>
      <c r="D24" s="40">
        <v>300</v>
      </c>
      <c r="E24" s="41">
        <v>280</v>
      </c>
      <c r="F24" s="49"/>
    </row>
    <row r="25" spans="2:6" s="57" customFormat="1" ht="18" customHeight="1">
      <c r="B25" s="60" t="s">
        <v>32</v>
      </c>
      <c r="C25" s="60"/>
      <c r="D25" s="40"/>
      <c r="E25" s="41"/>
      <c r="F25" s="49"/>
    </row>
    <row r="26" spans="2:6" s="57" customFormat="1" ht="18" customHeight="1">
      <c r="B26" s="60" t="s">
        <v>33</v>
      </c>
      <c r="C26" s="60"/>
      <c r="D26" s="40"/>
      <c r="E26" s="41"/>
      <c r="F26" s="49"/>
    </row>
    <row r="27" spans="2:6" s="57" customFormat="1" ht="18" customHeight="1">
      <c r="B27" s="60"/>
      <c r="C27" s="60"/>
      <c r="D27" s="40"/>
      <c r="E27" s="41"/>
      <c r="F27" s="49"/>
    </row>
    <row r="28" spans="2:6" s="57" customFormat="1" ht="22.15" customHeight="1">
      <c r="B28" s="42" t="s">
        <v>34</v>
      </c>
      <c r="C28" s="43" t="s">
        <v>17</v>
      </c>
      <c r="D28" s="47">
        <f>SUM(D29:D34)</f>
        <v>2000</v>
      </c>
      <c r="E28" s="48">
        <f>SUM(E29:E34)</f>
        <v>1800</v>
      </c>
      <c r="F28" s="50"/>
    </row>
    <row r="29" spans="2:6" s="57" customFormat="1" ht="18" customHeight="1">
      <c r="B29" s="60" t="s">
        <v>35</v>
      </c>
      <c r="C29" s="60"/>
      <c r="D29" s="40">
        <v>1500</v>
      </c>
      <c r="E29" s="41">
        <v>1300</v>
      </c>
      <c r="F29" s="49"/>
    </row>
    <row r="30" spans="2:6" s="57" customFormat="1" ht="18" customHeight="1">
      <c r="B30" s="60" t="s">
        <v>36</v>
      </c>
      <c r="C30" s="60"/>
      <c r="D30" s="40">
        <v>500</v>
      </c>
      <c r="E30" s="41">
        <v>500</v>
      </c>
      <c r="F30" s="49"/>
    </row>
    <row r="31" spans="2:6" s="57" customFormat="1" ht="18" customHeight="1">
      <c r="B31" s="60" t="s">
        <v>37</v>
      </c>
      <c r="C31" s="60"/>
      <c r="D31" s="40"/>
      <c r="E31" s="41"/>
      <c r="F31" s="49"/>
    </row>
    <row r="32" spans="2:6" s="57" customFormat="1" ht="18" customHeight="1">
      <c r="B32" s="60" t="s">
        <v>38</v>
      </c>
      <c r="C32" s="60"/>
      <c r="D32" s="40"/>
      <c r="E32" s="41"/>
      <c r="F32" s="49"/>
    </row>
    <row r="33" spans="2:6" s="57" customFormat="1" ht="18" customHeight="1">
      <c r="B33" s="60"/>
      <c r="C33" s="60"/>
      <c r="D33" s="40"/>
      <c r="E33" s="41"/>
      <c r="F33" s="49"/>
    </row>
    <row r="34" spans="2:6" s="57" customFormat="1" ht="18" customHeight="1">
      <c r="B34" s="60"/>
      <c r="C34" s="60"/>
      <c r="D34" s="40"/>
      <c r="E34" s="41"/>
      <c r="F34" s="49"/>
    </row>
    <row r="35" spans="2:6" s="57" customFormat="1" ht="22.15" customHeight="1">
      <c r="B35" s="42" t="s">
        <v>39</v>
      </c>
      <c r="C35" s="43" t="s">
        <v>17</v>
      </c>
      <c r="D35" s="47">
        <f>SUM(D36:D43)</f>
        <v>350</v>
      </c>
      <c r="E35" s="48">
        <f>SUM(E36:E43)</f>
        <v>350</v>
      </c>
      <c r="F35" s="50"/>
    </row>
    <row r="36" spans="2:6" s="57" customFormat="1" ht="18" customHeight="1">
      <c r="B36" s="60" t="s">
        <v>0</v>
      </c>
      <c r="C36" s="60"/>
      <c r="D36" s="40">
        <v>50</v>
      </c>
      <c r="E36" s="41">
        <v>50</v>
      </c>
      <c r="F36" s="49"/>
    </row>
    <row r="37" spans="2:6" s="57" customFormat="1" ht="18" customHeight="1">
      <c r="B37" s="60" t="s">
        <v>1</v>
      </c>
      <c r="C37" s="60"/>
      <c r="D37" s="40">
        <v>50</v>
      </c>
      <c r="E37" s="41">
        <v>50</v>
      </c>
      <c r="F37" s="49"/>
    </row>
    <row r="38" spans="2:6" s="57" customFormat="1" ht="18" customHeight="1">
      <c r="B38" s="60" t="s">
        <v>2</v>
      </c>
      <c r="C38" s="60"/>
      <c r="D38" s="40">
        <v>50</v>
      </c>
      <c r="E38" s="41">
        <v>50</v>
      </c>
      <c r="F38" s="49"/>
    </row>
    <row r="39" spans="2:6" s="57" customFormat="1" ht="18" customHeight="1">
      <c r="B39" s="60" t="s">
        <v>3</v>
      </c>
      <c r="C39" s="60"/>
      <c r="D39" s="40">
        <v>50</v>
      </c>
      <c r="E39" s="41">
        <v>50</v>
      </c>
      <c r="F39" s="49"/>
    </row>
    <row r="40" spans="2:6" s="57" customFormat="1" ht="18" customHeight="1">
      <c r="B40" s="60" t="s">
        <v>4</v>
      </c>
      <c r="C40" s="60"/>
      <c r="D40" s="40">
        <v>50</v>
      </c>
      <c r="E40" s="41">
        <v>50</v>
      </c>
      <c r="F40" s="49"/>
    </row>
    <row r="41" spans="2:6" s="57" customFormat="1" ht="18" customHeight="1">
      <c r="B41" s="60" t="s">
        <v>5</v>
      </c>
      <c r="C41" s="60"/>
      <c r="D41" s="40">
        <v>50</v>
      </c>
      <c r="E41" s="41">
        <v>50</v>
      </c>
      <c r="F41" s="49"/>
    </row>
    <row r="42" spans="2:6" s="57" customFormat="1" ht="18" customHeight="1">
      <c r="B42" s="60" t="s">
        <v>8</v>
      </c>
      <c r="C42" s="60"/>
      <c r="D42" s="40">
        <v>50</v>
      </c>
      <c r="E42" s="41">
        <v>50</v>
      </c>
      <c r="F42" s="49"/>
    </row>
    <row r="43" spans="2:6" s="57" customFormat="1" ht="18" customHeight="1">
      <c r="B43" s="60"/>
      <c r="C43" s="60"/>
      <c r="D43" s="40"/>
      <c r="E43" s="41"/>
      <c r="F43" s="49"/>
    </row>
    <row r="44" spans="2:6" s="57" customFormat="1" ht="22.15" customHeight="1">
      <c r="B44" s="42" t="s">
        <v>40</v>
      </c>
      <c r="C44" s="43" t="s">
        <v>17</v>
      </c>
      <c r="D44" s="47">
        <f>SUM(D45:D51)</f>
        <v>1400</v>
      </c>
      <c r="E44" s="48">
        <f>SUM(E45:E51)</f>
        <v>500</v>
      </c>
      <c r="F44" s="50"/>
    </row>
    <row r="45" spans="2:6" s="57" customFormat="1" ht="18" customHeight="1">
      <c r="B45" s="60" t="s">
        <v>41</v>
      </c>
      <c r="C45" s="60"/>
      <c r="D45" s="40">
        <v>400</v>
      </c>
      <c r="E45" s="41">
        <v>300</v>
      </c>
      <c r="F45" s="49"/>
    </row>
    <row r="46" spans="2:6" s="57" customFormat="1" ht="18" customHeight="1">
      <c r="B46" s="60" t="s">
        <v>42</v>
      </c>
      <c r="C46" s="60"/>
      <c r="D46" s="40">
        <v>1000</v>
      </c>
      <c r="E46" s="41">
        <v>200</v>
      </c>
      <c r="F46" s="49"/>
    </row>
    <row r="47" spans="2:6" s="57" customFormat="1" ht="18" customHeight="1">
      <c r="B47" s="60" t="s">
        <v>43</v>
      </c>
      <c r="C47" s="60"/>
      <c r="D47" s="40"/>
      <c r="E47" s="41"/>
      <c r="F47" s="49"/>
    </row>
    <row r="48" spans="2:6" s="57" customFormat="1" ht="18" customHeight="1">
      <c r="B48" s="60" t="s">
        <v>44</v>
      </c>
      <c r="C48" s="60"/>
      <c r="D48" s="40"/>
      <c r="E48" s="41"/>
      <c r="F48" s="49"/>
    </row>
    <row r="49" spans="2:6" s="57" customFormat="1" ht="18" customHeight="1">
      <c r="B49" s="60" t="s">
        <v>45</v>
      </c>
      <c r="C49" s="60"/>
      <c r="D49" s="40"/>
      <c r="E49" s="41"/>
      <c r="F49" s="49"/>
    </row>
    <row r="50" spans="2:6" s="57" customFormat="1" ht="18" customHeight="1">
      <c r="B50" s="60"/>
      <c r="C50" s="60"/>
      <c r="D50" s="40"/>
      <c r="E50" s="41"/>
      <c r="F50" s="49"/>
    </row>
    <row r="51" spans="2:6" s="57" customFormat="1" ht="18" customHeight="1">
      <c r="B51" s="60"/>
      <c r="C51" s="60"/>
      <c r="D51" s="40"/>
      <c r="E51" s="41"/>
      <c r="F51" s="49"/>
    </row>
    <row r="52" spans="2:6" s="57" customFormat="1" ht="22.15" customHeight="1">
      <c r="B52" s="42" t="s">
        <v>46</v>
      </c>
      <c r="C52" s="43" t="s">
        <v>17</v>
      </c>
      <c r="D52" s="47">
        <f>SUM(D53:D57)</f>
        <v>500</v>
      </c>
      <c r="E52" s="48">
        <f>SUM(E53:E57)</f>
        <v>500</v>
      </c>
      <c r="F52" s="50"/>
    </row>
    <row r="53" spans="2:6" s="57" customFormat="1" ht="18" customHeight="1">
      <c r="B53" s="60" t="s">
        <v>47</v>
      </c>
      <c r="C53" s="60"/>
      <c r="D53" s="40">
        <v>180</v>
      </c>
      <c r="E53" s="41">
        <v>200</v>
      </c>
      <c r="F53" s="49"/>
    </row>
    <row r="54" spans="2:6" s="57" customFormat="1" ht="18" customHeight="1">
      <c r="B54" s="60" t="s">
        <v>48</v>
      </c>
      <c r="C54" s="60"/>
      <c r="D54" s="40">
        <v>320</v>
      </c>
      <c r="E54" s="41">
        <v>300</v>
      </c>
      <c r="F54" s="49"/>
    </row>
    <row r="55" spans="2:6" s="57" customFormat="1" ht="18" customHeight="1">
      <c r="B55" s="60" t="s">
        <v>49</v>
      </c>
      <c r="C55" s="60"/>
      <c r="D55" s="40"/>
      <c r="E55" s="41"/>
      <c r="F55" s="49"/>
    </row>
    <row r="56" spans="2:6" s="57" customFormat="1" ht="18" customHeight="1">
      <c r="B56" s="60"/>
      <c r="C56" s="60"/>
      <c r="D56" s="40"/>
      <c r="E56" s="41"/>
      <c r="F56" s="49"/>
    </row>
    <row r="57" spans="2:6" s="57" customFormat="1" ht="18" customHeight="1">
      <c r="B57" s="60"/>
      <c r="C57" s="60"/>
      <c r="D57" s="40"/>
      <c r="E57" s="41"/>
      <c r="F57" s="49"/>
    </row>
    <row r="58" spans="2:6" s="57" customFormat="1" ht="22.15" customHeight="1">
      <c r="B58" s="42" t="s">
        <v>50</v>
      </c>
      <c r="C58" s="43" t="s">
        <v>17</v>
      </c>
      <c r="D58" s="47">
        <f>SUM(D59:D64)</f>
        <v>600</v>
      </c>
      <c r="E58" s="48">
        <f>SUM(E59:E64)</f>
        <v>450</v>
      </c>
      <c r="F58" s="50"/>
    </row>
    <row r="59" spans="2:6" s="57" customFormat="1" ht="18" customHeight="1">
      <c r="B59" s="60" t="s">
        <v>51</v>
      </c>
      <c r="C59" s="60"/>
      <c r="D59" s="40">
        <v>600</v>
      </c>
      <c r="E59" s="41">
        <v>450</v>
      </c>
      <c r="F59" s="49"/>
    </row>
    <row r="60" spans="2:6" s="57" customFormat="1" ht="18" customHeight="1">
      <c r="B60" s="60" t="s">
        <v>52</v>
      </c>
      <c r="C60" s="60"/>
      <c r="D60" s="40"/>
      <c r="E60" s="41"/>
      <c r="F60" s="49"/>
    </row>
    <row r="61" spans="2:6" s="57" customFormat="1" ht="18" customHeight="1">
      <c r="B61" s="60" t="s">
        <v>53</v>
      </c>
      <c r="C61" s="60"/>
      <c r="D61" s="40"/>
      <c r="E61" s="41"/>
      <c r="F61" s="49"/>
    </row>
    <row r="62" spans="2:6" s="57" customFormat="1" ht="18" customHeight="1">
      <c r="B62" s="60" t="s">
        <v>54</v>
      </c>
      <c r="C62" s="60"/>
      <c r="D62" s="40"/>
      <c r="E62" s="41"/>
      <c r="F62" s="49"/>
    </row>
    <row r="63" spans="2:6" s="57" customFormat="1" ht="18" customHeight="1">
      <c r="B63" s="60"/>
      <c r="C63" s="60"/>
      <c r="D63" s="40"/>
      <c r="E63" s="41"/>
      <c r="F63" s="49"/>
    </row>
    <row r="64" spans="2:6" s="57" customFormat="1" ht="18" customHeight="1">
      <c r="B64" s="60"/>
      <c r="C64" s="60"/>
      <c r="D64" s="40"/>
      <c r="E64" s="41"/>
      <c r="F64" s="49"/>
    </row>
    <row r="65" spans="2:6" ht="18" customHeight="1"/>
    <row r="66" spans="2:6" ht="50.1" customHeight="1">
      <c r="B66" s="86" t="s">
        <v>98</v>
      </c>
      <c r="C66" s="85"/>
      <c r="D66" s="85"/>
      <c r="E66" s="85"/>
      <c r="F66" s="85"/>
    </row>
    <row r="67" spans="2:6" ht="18" customHeight="1"/>
    <row r="68" spans="2:6" ht="18" customHeight="1"/>
    <row r="69" spans="2:6" ht="18" customHeight="1"/>
    <row r="70" spans="2:6" ht="18" customHeight="1"/>
    <row r="71" spans="2:6" ht="18" customHeight="1"/>
  </sheetData>
  <mergeCells count="53">
    <mergeCell ref="B45:C45"/>
    <mergeCell ref="B66:F66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24:C24"/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64:C64"/>
    <mergeCell ref="B61:C61"/>
    <mergeCell ref="B62:C62"/>
    <mergeCell ref="B63:C63"/>
    <mergeCell ref="B59:C59"/>
    <mergeCell ref="B60:C60"/>
  </mergeCells>
  <phoneticPr fontId="27" type="noConversion"/>
  <hyperlinks>
    <hyperlink ref="B66:F66" r:id="rId1" display="ここをクリックして Smartsheet で作成" xr:uid="{8616066F-6C21-43E0-9F4C-278510BEA3E5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K46"/>
  <sheetViews>
    <sheetView showGridLines="0" zoomScaleNormal="100" workbookViewId="0">
      <selection activeCell="C48" sqref="C48"/>
    </sheetView>
  </sheetViews>
  <sheetFormatPr defaultColWidth="11" defaultRowHeight="17.25"/>
  <cols>
    <col min="1" max="1" width="1.5" style="10" customWidth="1"/>
    <col min="2" max="2" width="21.5" style="58" customWidth="1"/>
    <col min="3" max="3" width="20" style="58" customWidth="1"/>
    <col min="4" max="5" width="12" style="58" customWidth="1"/>
    <col min="6" max="6" width="17" style="58" customWidth="1"/>
    <col min="7" max="7" width="9.875" style="59" customWidth="1"/>
    <col min="8" max="8" width="13.125" style="59" customWidth="1"/>
    <col min="9" max="9" width="9.875" style="59" customWidth="1"/>
    <col min="10" max="10" width="13.125" style="59" customWidth="1"/>
    <col min="11" max="11" width="58.5" style="59" customWidth="1"/>
    <col min="12" max="12" width="1.25" style="10" customWidth="1"/>
    <col min="13" max="16384" width="11" style="10"/>
  </cols>
  <sheetData>
    <row r="1" spans="1:11" ht="28.5">
      <c r="B1" s="3" t="s">
        <v>55</v>
      </c>
      <c r="C1" s="4"/>
      <c r="D1" s="4"/>
      <c r="E1" s="4"/>
      <c r="F1" s="4"/>
      <c r="G1" s="1"/>
      <c r="H1" s="1"/>
      <c r="I1" s="1"/>
      <c r="J1" s="1"/>
      <c r="K1" s="1"/>
    </row>
    <row r="2" spans="1:11" ht="24" customHeight="1">
      <c r="B2" s="19" t="s">
        <v>10</v>
      </c>
      <c r="C2" s="5">
        <f>SUM(H5,H13,H18,H26,H31,H38)</f>
        <v>63800</v>
      </c>
      <c r="D2" s="5"/>
      <c r="E2" s="5"/>
      <c r="F2" s="5"/>
      <c r="G2" s="1"/>
      <c r="H2" s="1"/>
      <c r="I2" s="1"/>
      <c r="J2" s="1"/>
      <c r="K2" s="1"/>
    </row>
    <row r="3" spans="1:11" ht="24" customHeight="1">
      <c r="B3" s="19" t="s">
        <v>11</v>
      </c>
      <c r="C3" s="5">
        <f>SUM(J5,J13,J18,J26,J31,J38)</f>
        <v>65725</v>
      </c>
      <c r="D3" s="5"/>
      <c r="E3" s="5"/>
      <c r="F3" s="5"/>
      <c r="G3" s="6"/>
      <c r="H3" s="6"/>
      <c r="I3" s="6"/>
      <c r="J3" s="6"/>
      <c r="K3" s="6"/>
    </row>
    <row r="4" spans="1:11" ht="36" customHeight="1">
      <c r="B4" s="80" t="s">
        <v>56</v>
      </c>
      <c r="C4" s="81"/>
      <c r="D4" s="70" t="s">
        <v>57</v>
      </c>
      <c r="E4" s="71"/>
      <c r="F4" s="39" t="s">
        <v>58</v>
      </c>
      <c r="G4" s="72" t="s">
        <v>59</v>
      </c>
      <c r="H4" s="73"/>
      <c r="I4" s="74" t="s">
        <v>60</v>
      </c>
      <c r="J4" s="75"/>
      <c r="K4" s="38" t="s">
        <v>61</v>
      </c>
    </row>
    <row r="5" spans="1:11" ht="18" customHeight="1">
      <c r="A5" s="57"/>
      <c r="B5" s="76" t="s">
        <v>62</v>
      </c>
      <c r="C5" s="76"/>
      <c r="D5" s="51" t="s">
        <v>63</v>
      </c>
      <c r="E5" s="52" t="s">
        <v>64</v>
      </c>
      <c r="F5" s="27"/>
      <c r="G5" s="21" t="s">
        <v>65</v>
      </c>
      <c r="H5" s="20">
        <f>SUM(G6:H12)</f>
        <v>23350</v>
      </c>
      <c r="I5" s="7" t="s">
        <v>65</v>
      </c>
      <c r="J5" s="8">
        <f>SUM(I6:J12)</f>
        <v>24200</v>
      </c>
      <c r="K5" s="22"/>
    </row>
    <row r="6" spans="1:11" ht="18" customHeight="1">
      <c r="A6" s="57"/>
      <c r="B6" s="60" t="s">
        <v>66</v>
      </c>
      <c r="C6" s="60"/>
      <c r="D6" s="28">
        <v>1</v>
      </c>
      <c r="E6" s="28">
        <v>1</v>
      </c>
      <c r="F6" s="24">
        <v>800</v>
      </c>
      <c r="G6" s="65">
        <f>D6*F6</f>
        <v>800</v>
      </c>
      <c r="H6" s="66"/>
      <c r="I6" s="67">
        <f>E6*F6</f>
        <v>800</v>
      </c>
      <c r="J6" s="68"/>
      <c r="K6" s="9"/>
    </row>
    <row r="7" spans="1:11" ht="18" customHeight="1">
      <c r="A7" s="57"/>
      <c r="B7" s="64" t="s">
        <v>88</v>
      </c>
      <c r="C7" s="60"/>
      <c r="D7" s="29">
        <v>1</v>
      </c>
      <c r="E7" s="29">
        <v>1</v>
      </c>
      <c r="F7" s="25">
        <v>800</v>
      </c>
      <c r="G7" s="65">
        <f t="shared" ref="G7:G12" si="0">D7*F7</f>
        <v>800</v>
      </c>
      <c r="H7" s="66"/>
      <c r="I7" s="67">
        <f t="shared" ref="I7:I12" si="1">E7*F7</f>
        <v>800</v>
      </c>
      <c r="J7" s="68"/>
      <c r="K7" s="9"/>
    </row>
    <row r="8" spans="1:11" ht="18" customHeight="1">
      <c r="A8" s="57"/>
      <c r="B8" s="62" t="s">
        <v>67</v>
      </c>
      <c r="C8" s="69"/>
      <c r="D8" s="30">
        <v>15</v>
      </c>
      <c r="E8" s="30">
        <v>14</v>
      </c>
      <c r="F8" s="26">
        <v>650</v>
      </c>
      <c r="G8" s="65">
        <f t="shared" si="0"/>
        <v>9750</v>
      </c>
      <c r="H8" s="66"/>
      <c r="I8" s="67">
        <f t="shared" si="1"/>
        <v>9100</v>
      </c>
      <c r="J8" s="68"/>
      <c r="K8" s="9"/>
    </row>
    <row r="9" spans="1:11" ht="18" customHeight="1">
      <c r="A9" s="57"/>
      <c r="B9" s="62" t="s">
        <v>68</v>
      </c>
      <c r="C9" s="69"/>
      <c r="D9" s="30">
        <v>20</v>
      </c>
      <c r="E9" s="30">
        <v>20</v>
      </c>
      <c r="F9" s="26">
        <v>450</v>
      </c>
      <c r="G9" s="65">
        <f t="shared" si="0"/>
        <v>9000</v>
      </c>
      <c r="H9" s="66"/>
      <c r="I9" s="67">
        <f t="shared" si="1"/>
        <v>9000</v>
      </c>
      <c r="J9" s="68"/>
      <c r="K9" s="9"/>
    </row>
    <row r="10" spans="1:11" ht="18" customHeight="1">
      <c r="A10" s="57"/>
      <c r="B10" s="60" t="s">
        <v>69</v>
      </c>
      <c r="C10" s="60"/>
      <c r="D10" s="28">
        <v>10</v>
      </c>
      <c r="E10" s="28">
        <v>15</v>
      </c>
      <c r="F10" s="24">
        <v>300</v>
      </c>
      <c r="G10" s="65">
        <f t="shared" si="0"/>
        <v>3000</v>
      </c>
      <c r="H10" s="66"/>
      <c r="I10" s="67">
        <f t="shared" si="1"/>
        <v>4500</v>
      </c>
      <c r="J10" s="68"/>
      <c r="K10" s="9"/>
    </row>
    <row r="11" spans="1:11" ht="18" customHeight="1">
      <c r="A11" s="57"/>
      <c r="B11" s="60"/>
      <c r="C11" s="60"/>
      <c r="D11" s="30"/>
      <c r="E11" s="30"/>
      <c r="F11" s="26"/>
      <c r="G11" s="65">
        <f t="shared" si="0"/>
        <v>0</v>
      </c>
      <c r="H11" s="66"/>
      <c r="I11" s="67">
        <f t="shared" si="1"/>
        <v>0</v>
      </c>
      <c r="J11" s="68"/>
      <c r="K11" s="9"/>
    </row>
    <row r="12" spans="1:11" ht="18" customHeight="1">
      <c r="A12" s="57"/>
      <c r="B12" s="60"/>
      <c r="C12" s="60"/>
      <c r="D12" s="29"/>
      <c r="E12" s="29"/>
      <c r="F12" s="25"/>
      <c r="G12" s="65">
        <f t="shared" si="0"/>
        <v>0</v>
      </c>
      <c r="H12" s="66"/>
      <c r="I12" s="67">
        <f t="shared" si="1"/>
        <v>0</v>
      </c>
      <c r="J12" s="68"/>
      <c r="K12" s="9"/>
    </row>
    <row r="13" spans="1:11" ht="18" customHeight="1">
      <c r="A13" s="57"/>
      <c r="B13" s="76" t="s">
        <v>70</v>
      </c>
      <c r="C13" s="76"/>
      <c r="D13" s="51" t="s">
        <v>63</v>
      </c>
      <c r="E13" s="52" t="s">
        <v>64</v>
      </c>
      <c r="F13" s="27"/>
      <c r="G13" s="21" t="s">
        <v>65</v>
      </c>
      <c r="H13" s="20">
        <f>SUM(G14:H17)</f>
        <v>7400</v>
      </c>
      <c r="I13" s="7" t="s">
        <v>65</v>
      </c>
      <c r="J13" s="8">
        <f>SUM(I14:J17)</f>
        <v>8600</v>
      </c>
      <c r="K13" s="22"/>
    </row>
    <row r="14" spans="1:11" ht="18" customHeight="1">
      <c r="A14" s="57"/>
      <c r="B14" s="60" t="s">
        <v>71</v>
      </c>
      <c r="C14" s="60"/>
      <c r="D14" s="28">
        <v>1</v>
      </c>
      <c r="E14" s="28">
        <v>1</v>
      </c>
      <c r="F14" s="24">
        <v>5000</v>
      </c>
      <c r="G14" s="65">
        <f>D14*F14</f>
        <v>5000</v>
      </c>
      <c r="H14" s="66"/>
      <c r="I14" s="67">
        <f>E14*F14</f>
        <v>5000</v>
      </c>
      <c r="J14" s="68"/>
      <c r="K14" s="9"/>
    </row>
    <row r="15" spans="1:11" ht="18" customHeight="1">
      <c r="A15" s="57"/>
      <c r="B15" s="60" t="s">
        <v>72</v>
      </c>
      <c r="C15" s="60"/>
      <c r="D15" s="30">
        <v>2</v>
      </c>
      <c r="E15" s="30">
        <v>3</v>
      </c>
      <c r="F15" s="26">
        <v>1200</v>
      </c>
      <c r="G15" s="65">
        <f t="shared" ref="G15:G17" si="2">D15*F15</f>
        <v>2400</v>
      </c>
      <c r="H15" s="66"/>
      <c r="I15" s="67">
        <f t="shared" ref="I15:I17" si="3">E15*F15</f>
        <v>3600</v>
      </c>
      <c r="J15" s="68"/>
      <c r="K15" s="9"/>
    </row>
    <row r="16" spans="1:11" ht="18" customHeight="1">
      <c r="A16" s="57"/>
      <c r="B16" s="60"/>
      <c r="C16" s="60"/>
      <c r="D16" s="30"/>
      <c r="E16" s="30"/>
      <c r="F16" s="26"/>
      <c r="G16" s="65">
        <f t="shared" si="2"/>
        <v>0</v>
      </c>
      <c r="H16" s="66"/>
      <c r="I16" s="67">
        <f t="shared" si="3"/>
        <v>0</v>
      </c>
      <c r="J16" s="68"/>
      <c r="K16" s="9"/>
    </row>
    <row r="17" spans="1:11" ht="18" customHeight="1">
      <c r="A17" s="57"/>
      <c r="B17" s="60"/>
      <c r="C17" s="60"/>
      <c r="D17" s="29"/>
      <c r="E17" s="29"/>
      <c r="F17" s="25"/>
      <c r="G17" s="65">
        <f t="shared" si="2"/>
        <v>0</v>
      </c>
      <c r="H17" s="66"/>
      <c r="I17" s="67">
        <f t="shared" si="3"/>
        <v>0</v>
      </c>
      <c r="J17" s="68"/>
      <c r="K17" s="9"/>
    </row>
    <row r="18" spans="1:11" ht="18" customHeight="1">
      <c r="A18" s="57"/>
      <c r="B18" s="76" t="s">
        <v>73</v>
      </c>
      <c r="C18" s="76"/>
      <c r="D18" s="51" t="s">
        <v>63</v>
      </c>
      <c r="E18" s="52" t="s">
        <v>64</v>
      </c>
      <c r="F18" s="27"/>
      <c r="G18" s="21" t="s">
        <v>65</v>
      </c>
      <c r="H18" s="20">
        <f>SUM(G19:H25)</f>
        <v>15800</v>
      </c>
      <c r="I18" s="7" t="s">
        <v>65</v>
      </c>
      <c r="J18" s="8">
        <f>SUM(I19:J25)</f>
        <v>16050</v>
      </c>
      <c r="K18" s="22"/>
    </row>
    <row r="19" spans="1:11" ht="18" customHeight="1">
      <c r="A19" s="57"/>
      <c r="B19" s="60" t="s">
        <v>74</v>
      </c>
      <c r="C19" s="60"/>
      <c r="D19" s="28">
        <v>1</v>
      </c>
      <c r="E19" s="28">
        <v>1</v>
      </c>
      <c r="F19" s="24">
        <v>800</v>
      </c>
      <c r="G19" s="65">
        <f>D19*F19</f>
        <v>800</v>
      </c>
      <c r="H19" s="66"/>
      <c r="I19" s="67">
        <f>E19*F19</f>
        <v>800</v>
      </c>
      <c r="J19" s="68"/>
      <c r="K19" s="9"/>
    </row>
    <row r="20" spans="1:11" ht="18" customHeight="1">
      <c r="A20" s="57"/>
      <c r="B20" s="60" t="s">
        <v>75</v>
      </c>
      <c r="C20" s="60"/>
      <c r="D20" s="30">
        <v>1</v>
      </c>
      <c r="E20" s="30">
        <v>1</v>
      </c>
      <c r="F20" s="26">
        <v>750</v>
      </c>
      <c r="G20" s="65">
        <f t="shared" ref="G20:G25" si="4">D20*F20</f>
        <v>750</v>
      </c>
      <c r="H20" s="66"/>
      <c r="I20" s="67">
        <f t="shared" ref="I20:I25" si="5">E20*F20</f>
        <v>750</v>
      </c>
      <c r="J20" s="68"/>
      <c r="K20" s="9"/>
    </row>
    <row r="21" spans="1:11" ht="18" customHeight="1">
      <c r="A21" s="57"/>
      <c r="B21" s="60" t="s">
        <v>76</v>
      </c>
      <c r="C21" s="60"/>
      <c r="D21" s="30">
        <v>25</v>
      </c>
      <c r="E21" s="30">
        <v>20</v>
      </c>
      <c r="F21" s="26">
        <v>250</v>
      </c>
      <c r="G21" s="65">
        <f t="shared" si="4"/>
        <v>6250</v>
      </c>
      <c r="H21" s="66"/>
      <c r="I21" s="67">
        <f t="shared" si="5"/>
        <v>5000</v>
      </c>
      <c r="J21" s="68"/>
      <c r="K21" s="9"/>
    </row>
    <row r="22" spans="1:11" ht="18" customHeight="1">
      <c r="A22" s="57"/>
      <c r="B22" s="60" t="s">
        <v>77</v>
      </c>
      <c r="C22" s="60"/>
      <c r="D22" s="29">
        <v>50</v>
      </c>
      <c r="E22" s="29">
        <v>60</v>
      </c>
      <c r="F22" s="25">
        <v>150</v>
      </c>
      <c r="G22" s="65">
        <f t="shared" si="4"/>
        <v>7500</v>
      </c>
      <c r="H22" s="66"/>
      <c r="I22" s="67">
        <f t="shared" si="5"/>
        <v>9000</v>
      </c>
      <c r="J22" s="68"/>
      <c r="K22" s="9"/>
    </row>
    <row r="23" spans="1:11" ht="18" customHeight="1">
      <c r="A23" s="57"/>
      <c r="B23" s="60" t="s">
        <v>78</v>
      </c>
      <c r="C23" s="60"/>
      <c r="D23" s="29">
        <v>1</v>
      </c>
      <c r="E23" s="29">
        <v>1</v>
      </c>
      <c r="F23" s="25">
        <v>500</v>
      </c>
      <c r="G23" s="65">
        <f t="shared" si="4"/>
        <v>500</v>
      </c>
      <c r="H23" s="66"/>
      <c r="I23" s="67">
        <f t="shared" si="5"/>
        <v>500</v>
      </c>
      <c r="J23" s="68"/>
      <c r="K23" s="9"/>
    </row>
    <row r="24" spans="1:11" ht="18" customHeight="1">
      <c r="A24" s="57"/>
      <c r="B24" s="60"/>
      <c r="C24" s="60"/>
      <c r="D24" s="29"/>
      <c r="E24" s="29"/>
      <c r="F24" s="25"/>
      <c r="G24" s="65">
        <f t="shared" si="4"/>
        <v>0</v>
      </c>
      <c r="H24" s="66"/>
      <c r="I24" s="67">
        <f t="shared" si="5"/>
        <v>0</v>
      </c>
      <c r="J24" s="68"/>
      <c r="K24" s="9"/>
    </row>
    <row r="25" spans="1:11" ht="18" customHeight="1">
      <c r="A25" s="57"/>
      <c r="B25" s="60"/>
      <c r="C25" s="60"/>
      <c r="D25" s="29"/>
      <c r="E25" s="29"/>
      <c r="F25" s="25"/>
      <c r="G25" s="65">
        <f t="shared" si="4"/>
        <v>0</v>
      </c>
      <c r="H25" s="66"/>
      <c r="I25" s="67">
        <f t="shared" si="5"/>
        <v>0</v>
      </c>
      <c r="J25" s="68"/>
      <c r="K25" s="9"/>
    </row>
    <row r="26" spans="1:11" ht="18" customHeight="1">
      <c r="A26" s="57"/>
      <c r="B26" s="76" t="s">
        <v>79</v>
      </c>
      <c r="C26" s="76"/>
      <c r="D26" s="51" t="s">
        <v>63</v>
      </c>
      <c r="E26" s="52" t="s">
        <v>64</v>
      </c>
      <c r="F26" s="27"/>
      <c r="G26" s="21" t="s">
        <v>65</v>
      </c>
      <c r="H26" s="20">
        <f>SUM(G27:H30)</f>
        <v>11500</v>
      </c>
      <c r="I26" s="7" t="s">
        <v>65</v>
      </c>
      <c r="J26" s="8">
        <f>SUM(I27:J30)</f>
        <v>13325</v>
      </c>
      <c r="K26" s="22"/>
    </row>
    <row r="27" spans="1:11" ht="18" customHeight="1">
      <c r="A27" s="57"/>
      <c r="B27" s="60" t="s">
        <v>80</v>
      </c>
      <c r="C27" s="60"/>
      <c r="D27" s="28">
        <v>500</v>
      </c>
      <c r="E27" s="28">
        <v>600</v>
      </c>
      <c r="F27" s="24">
        <v>15</v>
      </c>
      <c r="G27" s="79">
        <f>D27*F27</f>
        <v>7500</v>
      </c>
      <c r="H27" s="79"/>
      <c r="I27" s="78">
        <f>E27*F27</f>
        <v>9000</v>
      </c>
      <c r="J27" s="78"/>
      <c r="K27" s="9"/>
    </row>
    <row r="28" spans="1:11" ht="18" customHeight="1">
      <c r="A28" s="57"/>
      <c r="B28" s="60" t="s">
        <v>81</v>
      </c>
      <c r="C28" s="60"/>
      <c r="D28" s="30">
        <v>300</v>
      </c>
      <c r="E28" s="30">
        <v>350</v>
      </c>
      <c r="F28" s="26">
        <v>10</v>
      </c>
      <c r="G28" s="77">
        <f t="shared" ref="G28:G30" si="6">D28*F28</f>
        <v>3000</v>
      </c>
      <c r="H28" s="77"/>
      <c r="I28" s="78">
        <f t="shared" ref="I28:I30" si="7">E28*F28</f>
        <v>3500</v>
      </c>
      <c r="J28" s="78"/>
      <c r="K28" s="9"/>
    </row>
    <row r="29" spans="1:11" ht="18" customHeight="1">
      <c r="A29" s="57"/>
      <c r="B29" s="60" t="s">
        <v>82</v>
      </c>
      <c r="C29" s="60"/>
      <c r="D29" s="30">
        <v>200</v>
      </c>
      <c r="E29" s="30">
        <v>165</v>
      </c>
      <c r="F29" s="26">
        <v>5</v>
      </c>
      <c r="G29" s="77">
        <f t="shared" si="6"/>
        <v>1000</v>
      </c>
      <c r="H29" s="77"/>
      <c r="I29" s="78">
        <f t="shared" si="7"/>
        <v>825</v>
      </c>
      <c r="J29" s="78"/>
      <c r="K29" s="9"/>
    </row>
    <row r="30" spans="1:11" ht="18" customHeight="1">
      <c r="A30" s="57"/>
      <c r="B30" s="60"/>
      <c r="C30" s="60"/>
      <c r="D30" s="29"/>
      <c r="E30" s="29"/>
      <c r="F30" s="25"/>
      <c r="G30" s="82">
        <f t="shared" si="6"/>
        <v>0</v>
      </c>
      <c r="H30" s="82"/>
      <c r="I30" s="78">
        <f t="shared" si="7"/>
        <v>0</v>
      </c>
      <c r="J30" s="78"/>
      <c r="K30" s="9"/>
    </row>
    <row r="31" spans="1:11" ht="18" customHeight="1">
      <c r="A31" s="57"/>
      <c r="B31" s="76" t="s">
        <v>83</v>
      </c>
      <c r="C31" s="76"/>
      <c r="D31" s="51" t="s">
        <v>63</v>
      </c>
      <c r="E31" s="52" t="s">
        <v>64</v>
      </c>
      <c r="F31" s="27"/>
      <c r="G31" s="21" t="s">
        <v>65</v>
      </c>
      <c r="H31" s="20">
        <f>SUM(G32:H37)</f>
        <v>3750</v>
      </c>
      <c r="I31" s="7" t="s">
        <v>65</v>
      </c>
      <c r="J31" s="8">
        <f>SUM(I32:J37)</f>
        <v>2950</v>
      </c>
      <c r="K31" s="22"/>
    </row>
    <row r="32" spans="1:11" ht="18" customHeight="1">
      <c r="A32" s="57"/>
      <c r="B32" s="60" t="s">
        <v>84</v>
      </c>
      <c r="C32" s="60"/>
      <c r="D32" s="28">
        <v>100</v>
      </c>
      <c r="E32" s="28">
        <v>50</v>
      </c>
      <c r="F32" s="24">
        <v>15</v>
      </c>
      <c r="G32" s="79">
        <f>D32*F32</f>
        <v>1500</v>
      </c>
      <c r="H32" s="79"/>
      <c r="I32" s="78">
        <f>E32*F32</f>
        <v>750</v>
      </c>
      <c r="J32" s="78"/>
      <c r="K32" s="9"/>
    </row>
    <row r="33" spans="1:11" ht="18" customHeight="1">
      <c r="A33" s="57"/>
      <c r="B33" s="60" t="s">
        <v>85</v>
      </c>
      <c r="C33" s="60"/>
      <c r="D33" s="30">
        <v>100</v>
      </c>
      <c r="E33" s="30">
        <v>110</v>
      </c>
      <c r="F33" s="26">
        <v>10</v>
      </c>
      <c r="G33" s="77">
        <f t="shared" ref="G33:G37" si="8">D33*F33</f>
        <v>1000</v>
      </c>
      <c r="H33" s="77"/>
      <c r="I33" s="78">
        <f t="shared" ref="I33:I35" si="9">E33*F33</f>
        <v>1100</v>
      </c>
      <c r="J33" s="78"/>
      <c r="K33" s="9"/>
    </row>
    <row r="34" spans="1:11" ht="18" customHeight="1">
      <c r="A34" s="57"/>
      <c r="B34" s="60" t="s">
        <v>86</v>
      </c>
      <c r="C34" s="60"/>
      <c r="D34" s="30">
        <v>100</v>
      </c>
      <c r="E34" s="30">
        <v>88</v>
      </c>
      <c r="F34" s="26">
        <v>12.5</v>
      </c>
      <c r="G34" s="77">
        <f t="shared" si="8"/>
        <v>1250</v>
      </c>
      <c r="H34" s="77"/>
      <c r="I34" s="78">
        <f t="shared" si="9"/>
        <v>1100</v>
      </c>
      <c r="J34" s="78"/>
      <c r="K34" s="9"/>
    </row>
    <row r="35" spans="1:11" ht="18" customHeight="1">
      <c r="A35" s="57"/>
      <c r="B35" s="60"/>
      <c r="C35" s="60"/>
      <c r="D35" s="30"/>
      <c r="E35" s="30"/>
      <c r="F35" s="26"/>
      <c r="G35" s="77">
        <f t="shared" si="8"/>
        <v>0</v>
      </c>
      <c r="H35" s="77"/>
      <c r="I35" s="78">
        <f t="shared" si="9"/>
        <v>0</v>
      </c>
      <c r="J35" s="78"/>
      <c r="K35" s="9"/>
    </row>
    <row r="36" spans="1:11" ht="18" customHeight="1">
      <c r="A36" s="57"/>
      <c r="B36" s="60"/>
      <c r="C36" s="60"/>
      <c r="D36" s="30"/>
      <c r="E36" s="30"/>
      <c r="F36" s="26"/>
      <c r="G36" s="77">
        <f t="shared" si="8"/>
        <v>0</v>
      </c>
      <c r="H36" s="77"/>
      <c r="I36" s="78">
        <f>E36*F36</f>
        <v>0</v>
      </c>
      <c r="J36" s="78"/>
      <c r="K36" s="9"/>
    </row>
    <row r="37" spans="1:11" ht="18" customHeight="1">
      <c r="A37" s="57"/>
      <c r="B37" s="60"/>
      <c r="C37" s="60"/>
      <c r="D37" s="29"/>
      <c r="E37" s="29"/>
      <c r="F37" s="25"/>
      <c r="G37" s="82">
        <f t="shared" si="8"/>
        <v>0</v>
      </c>
      <c r="H37" s="82"/>
      <c r="I37" s="78">
        <f t="shared" ref="I37" si="10">E37*F37</f>
        <v>0</v>
      </c>
      <c r="J37" s="78"/>
      <c r="K37" s="9"/>
    </row>
    <row r="38" spans="1:11" ht="18" customHeight="1">
      <c r="A38" s="57"/>
      <c r="B38" s="76" t="s">
        <v>50</v>
      </c>
      <c r="C38" s="76"/>
      <c r="D38" s="51" t="s">
        <v>63</v>
      </c>
      <c r="E38" s="52" t="s">
        <v>64</v>
      </c>
      <c r="F38" s="27"/>
      <c r="G38" s="21" t="s">
        <v>65</v>
      </c>
      <c r="H38" s="20">
        <f>SUM(G39:H46)</f>
        <v>2000</v>
      </c>
      <c r="I38" s="7" t="s">
        <v>65</v>
      </c>
      <c r="J38" s="8">
        <f>SUM(I39:J46)</f>
        <v>600</v>
      </c>
      <c r="K38" s="22"/>
    </row>
    <row r="39" spans="1:11" ht="18" customHeight="1">
      <c r="A39" s="57"/>
      <c r="B39" s="60" t="s">
        <v>87</v>
      </c>
      <c r="C39" s="60"/>
      <c r="D39" s="30">
        <v>100</v>
      </c>
      <c r="E39" s="30">
        <v>30</v>
      </c>
      <c r="F39" s="26">
        <v>20</v>
      </c>
      <c r="G39" s="77">
        <f>D39*F39</f>
        <v>2000</v>
      </c>
      <c r="H39" s="77"/>
      <c r="I39" s="78">
        <f>E39*F39</f>
        <v>600</v>
      </c>
      <c r="J39" s="78"/>
      <c r="K39" s="9"/>
    </row>
    <row r="40" spans="1:11" ht="18" customHeight="1">
      <c r="A40" s="57"/>
      <c r="B40" s="60"/>
      <c r="C40" s="60"/>
      <c r="D40" s="30"/>
      <c r="E40" s="30"/>
      <c r="F40" s="26"/>
      <c r="G40" s="77">
        <f t="shared" ref="G40:G45" si="11">D40*F40</f>
        <v>0</v>
      </c>
      <c r="H40" s="77"/>
      <c r="I40" s="78">
        <f t="shared" ref="I40:I45" si="12">E40*F40</f>
        <v>0</v>
      </c>
      <c r="J40" s="78"/>
      <c r="K40" s="9"/>
    </row>
    <row r="41" spans="1:11" ht="18" customHeight="1">
      <c r="A41" s="57"/>
      <c r="B41" s="60"/>
      <c r="C41" s="60"/>
      <c r="D41" s="30"/>
      <c r="E41" s="30"/>
      <c r="F41" s="26"/>
      <c r="G41" s="77">
        <f t="shared" si="11"/>
        <v>0</v>
      </c>
      <c r="H41" s="77"/>
      <c r="I41" s="78">
        <f t="shared" si="12"/>
        <v>0</v>
      </c>
      <c r="J41" s="78"/>
      <c r="K41" s="9"/>
    </row>
    <row r="42" spans="1:11" ht="18" customHeight="1">
      <c r="A42" s="57"/>
      <c r="B42" s="60"/>
      <c r="C42" s="60"/>
      <c r="D42" s="30"/>
      <c r="E42" s="30"/>
      <c r="F42" s="26"/>
      <c r="G42" s="77">
        <f t="shared" si="11"/>
        <v>0</v>
      </c>
      <c r="H42" s="77"/>
      <c r="I42" s="78">
        <f t="shared" si="12"/>
        <v>0</v>
      </c>
      <c r="J42" s="78"/>
      <c r="K42" s="9"/>
    </row>
    <row r="43" spans="1:11" ht="18" customHeight="1">
      <c r="A43" s="57"/>
      <c r="B43" s="60"/>
      <c r="C43" s="60"/>
      <c r="D43" s="30"/>
      <c r="E43" s="30"/>
      <c r="F43" s="26"/>
      <c r="G43" s="77">
        <f t="shared" si="11"/>
        <v>0</v>
      </c>
      <c r="H43" s="77"/>
      <c r="I43" s="78">
        <f t="shared" si="12"/>
        <v>0</v>
      </c>
      <c r="J43" s="78"/>
      <c r="K43" s="9"/>
    </row>
    <row r="44" spans="1:11" ht="18" customHeight="1">
      <c r="A44" s="57"/>
      <c r="B44" s="60"/>
      <c r="C44" s="60"/>
      <c r="D44" s="30"/>
      <c r="E44" s="30"/>
      <c r="F44" s="26"/>
      <c r="G44" s="77">
        <f t="shared" si="11"/>
        <v>0</v>
      </c>
      <c r="H44" s="77"/>
      <c r="I44" s="78">
        <f t="shared" si="12"/>
        <v>0</v>
      </c>
      <c r="J44" s="78"/>
      <c r="K44" s="9"/>
    </row>
    <row r="45" spans="1:11" ht="18" customHeight="1">
      <c r="A45" s="57"/>
      <c r="B45" s="60"/>
      <c r="C45" s="60"/>
      <c r="D45" s="30"/>
      <c r="E45" s="30"/>
      <c r="F45" s="26"/>
      <c r="G45" s="77">
        <f t="shared" si="11"/>
        <v>0</v>
      </c>
      <c r="H45" s="77"/>
      <c r="I45" s="78">
        <f t="shared" si="12"/>
        <v>0</v>
      </c>
      <c r="J45" s="78"/>
      <c r="K45" s="9"/>
    </row>
    <row r="46" spans="1:11" ht="18" customHeight="1">
      <c r="A46" s="57"/>
      <c r="B46" s="60"/>
      <c r="C46" s="60"/>
      <c r="D46" s="30"/>
      <c r="E46" s="30"/>
      <c r="F46" s="26"/>
      <c r="G46" s="77">
        <f>D46*F46</f>
        <v>0</v>
      </c>
      <c r="H46" s="77"/>
      <c r="I46" s="78">
        <f>E46*F46</f>
        <v>0</v>
      </c>
      <c r="J46" s="78"/>
      <c r="K46" s="9"/>
    </row>
  </sheetData>
  <mergeCells count="118">
    <mergeCell ref="B26:C26"/>
    <mergeCell ref="B27:C27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  <mergeCell ref="G8:H8"/>
    <mergeCell ref="I8:J8"/>
    <mergeCell ref="B9:C9"/>
    <mergeCell ref="G9:H9"/>
    <mergeCell ref="I9:J9"/>
    <mergeCell ref="B10:C10"/>
    <mergeCell ref="G10:H10"/>
    <mergeCell ref="B13:C13"/>
    <mergeCell ref="B14:C14"/>
    <mergeCell ref="G14:H14"/>
    <mergeCell ref="I14:J14"/>
    <mergeCell ref="G12:H12"/>
    <mergeCell ref="I12:J12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</mergeCells>
  <phoneticPr fontId="2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D10"/>
  <sheetViews>
    <sheetView showGridLines="0" zoomScaleNormal="100" workbookViewId="0">
      <selection activeCell="C43" sqref="C43:C44"/>
    </sheetView>
  </sheetViews>
  <sheetFormatPr defaultColWidth="11" defaultRowHeight="17.25"/>
  <cols>
    <col min="1" max="1" width="1.5" style="10" customWidth="1"/>
    <col min="2" max="4" width="24" style="58" customWidth="1"/>
    <col min="5" max="16384" width="11" style="10"/>
  </cols>
  <sheetData>
    <row r="1" spans="1:4" ht="36" customHeight="1">
      <c r="B1" s="3" t="s">
        <v>55</v>
      </c>
      <c r="C1" s="4"/>
      <c r="D1" s="4"/>
    </row>
    <row r="2" spans="1:4" ht="18" customHeight="1">
      <c r="B2" s="19"/>
      <c r="C2" s="5"/>
      <c r="D2" s="5"/>
    </row>
    <row r="3" spans="1:4" ht="24" customHeight="1">
      <c r="B3" s="84" t="s">
        <v>89</v>
      </c>
      <c r="C3" s="84"/>
      <c r="D3" s="84"/>
    </row>
    <row r="4" spans="1:4" ht="24" customHeight="1">
      <c r="A4" s="57"/>
      <c r="B4" s="31"/>
      <c r="C4" s="33" t="s">
        <v>90</v>
      </c>
      <c r="D4" s="34" t="s">
        <v>91</v>
      </c>
    </row>
    <row r="5" spans="1:4" ht="24" customHeight="1">
      <c r="A5" s="57"/>
      <c r="B5" s="32" t="s">
        <v>92</v>
      </c>
      <c r="C5" s="35">
        <f>イベント予算!$C$2</f>
        <v>9500</v>
      </c>
      <c r="D5" s="36">
        <f>イベント予算!$C$3</f>
        <v>7830</v>
      </c>
    </row>
    <row r="6" spans="1:4" ht="24" customHeight="1">
      <c r="A6" s="57"/>
      <c r="B6" s="32" t="s">
        <v>93</v>
      </c>
      <c r="C6" s="35">
        <f>イベント収益!C2</f>
        <v>63800</v>
      </c>
      <c r="D6" s="36">
        <f>イベント収益!C3</f>
        <v>65725</v>
      </c>
    </row>
    <row r="8" spans="1:4" ht="24" customHeight="1">
      <c r="B8" s="72" t="s">
        <v>94</v>
      </c>
      <c r="C8" s="83"/>
      <c r="D8" s="83"/>
    </row>
    <row r="9" spans="1:4" ht="24" customHeight="1">
      <c r="A9" s="57"/>
      <c r="B9" s="37"/>
      <c r="C9" s="33" t="s">
        <v>90</v>
      </c>
      <c r="D9" s="34" t="s">
        <v>91</v>
      </c>
    </row>
    <row r="10" spans="1:4" ht="24" customHeight="1">
      <c r="A10" s="57"/>
      <c r="B10" s="32" t="s">
        <v>95</v>
      </c>
      <c r="C10" s="35">
        <f>SUM(C6-C5)</f>
        <v>54300</v>
      </c>
      <c r="D10" s="53">
        <f>SUM(D6-D5)</f>
        <v>57895</v>
      </c>
    </row>
  </sheetData>
  <mergeCells count="2">
    <mergeCell ref="B8:D8"/>
    <mergeCell ref="B3:D3"/>
  </mergeCells>
  <phoneticPr fontId="2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F12"/>
  <sheetViews>
    <sheetView showGridLines="0" workbookViewId="0">
      <selection activeCell="D48" sqref="D48"/>
    </sheetView>
  </sheetViews>
  <sheetFormatPr defaultColWidth="11" defaultRowHeight="17.25"/>
  <cols>
    <col min="1" max="1" width="2.75" style="10" customWidth="1"/>
    <col min="2" max="2" width="29.25" style="10" customWidth="1"/>
    <col min="3" max="3" width="19" style="10" customWidth="1"/>
    <col min="4" max="4" width="11" style="10"/>
    <col min="5" max="5" width="3.5" style="10" customWidth="1"/>
    <col min="6" max="16384" width="11" style="10"/>
  </cols>
  <sheetData>
    <row r="1" spans="2:6" ht="28.5">
      <c r="F1" s="2"/>
    </row>
    <row r="2" spans="2:6" ht="48" customHeight="1">
      <c r="B2" s="11" t="s">
        <v>96</v>
      </c>
      <c r="C2" s="12" t="s">
        <v>59</v>
      </c>
      <c r="D2" s="13" t="s">
        <v>6</v>
      </c>
    </row>
    <row r="3" spans="2:6" ht="18" customHeight="1">
      <c r="B3" s="14" t="str">
        <f>イベント予算!B5:C5</f>
        <v>Venue</v>
      </c>
      <c r="C3" s="15">
        <f>イベント予算!D5</f>
        <v>1500</v>
      </c>
      <c r="D3" s="18">
        <f>C3/C12</f>
        <v>0.15789473684210525</v>
      </c>
    </row>
    <row r="4" spans="2:6" ht="18" customHeight="1">
      <c r="B4" s="14" t="str">
        <f>イベント予算!B13:C13</f>
        <v>Travel</v>
      </c>
      <c r="C4" s="15">
        <f>イベント予算!D13</f>
        <v>1600</v>
      </c>
      <c r="D4" s="18">
        <f>C4/C12</f>
        <v>0.16842105263157894</v>
      </c>
    </row>
    <row r="5" spans="2:6" ht="18" customHeight="1">
      <c r="B5" s="14" t="str">
        <f>イベント予算!B18:C18</f>
        <v>Public Relations</v>
      </c>
      <c r="C5" s="15">
        <f>イベント予算!D18</f>
        <v>1250</v>
      </c>
      <c r="D5" s="18">
        <f>C5/C12</f>
        <v>0.13157894736842105</v>
      </c>
    </row>
    <row r="6" spans="2:6" ht="16.149999999999999" customHeight="1">
      <c r="B6" s="14" t="str">
        <f>イベント予算!B23:C23</f>
        <v>Décor</v>
      </c>
      <c r="C6" s="15">
        <f>イベント予算!D23</f>
        <v>300</v>
      </c>
      <c r="D6" s="18">
        <f>C6/C12</f>
        <v>3.1578947368421054E-2</v>
      </c>
    </row>
    <row r="7" spans="2:6" ht="16.149999999999999" customHeight="1">
      <c r="B7" s="14" t="str">
        <f>イベント予算!B28:C28</f>
        <v>Event Programming</v>
      </c>
      <c r="C7" s="15">
        <f>イベント予算!D28</f>
        <v>2000</v>
      </c>
      <c r="D7" s="18">
        <f>C7/C12</f>
        <v>0.21052631578947367</v>
      </c>
    </row>
    <row r="8" spans="2:6">
      <c r="B8" s="14" t="str">
        <f>イベント予算!B35:C35</f>
        <v>Social Media</v>
      </c>
      <c r="C8" s="15">
        <f>イベント予算!D35</f>
        <v>350</v>
      </c>
      <c r="D8" s="18">
        <f>C8/C12</f>
        <v>3.6842105263157891E-2</v>
      </c>
    </row>
    <row r="9" spans="2:6" ht="16.149999999999999" customHeight="1">
      <c r="B9" s="14" t="str">
        <f>イベント予算!B44:C44</f>
        <v>Advertising</v>
      </c>
      <c r="C9" s="15">
        <f>イベント予算!D44</f>
        <v>1400</v>
      </c>
      <c r="D9" s="18">
        <f>C9/C12</f>
        <v>0.14736842105263157</v>
      </c>
    </row>
    <row r="10" spans="2:6">
      <c r="B10" s="14" t="str">
        <f>イベント予算!B52:C52</f>
        <v>Refreshments</v>
      </c>
      <c r="C10" s="15">
        <f>イベント予算!D52</f>
        <v>500</v>
      </c>
      <c r="D10" s="18">
        <f>C10/C12</f>
        <v>5.2631578947368418E-2</v>
      </c>
    </row>
    <row r="11" spans="2:6">
      <c r="B11" s="14" t="str">
        <f>イベント予算!B58:C58</f>
        <v>Other</v>
      </c>
      <c r="C11" s="15">
        <f>イベント予算!D58</f>
        <v>600</v>
      </c>
      <c r="D11" s="18">
        <f>C11/C12</f>
        <v>6.3157894736842107E-2</v>
      </c>
    </row>
    <row r="12" spans="2:6">
      <c r="C12" s="16">
        <f>SUM(C3:C11)</f>
        <v>9500</v>
      </c>
      <c r="D12" s="17"/>
    </row>
  </sheetData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9640-A313-4745-96FC-3007A8ABC5F4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25" style="55" customWidth="1"/>
    <col min="2" max="2" width="88.25" style="55" customWidth="1"/>
    <col min="3" max="16384" width="10.875" style="55"/>
  </cols>
  <sheetData>
    <row r="2" spans="2:2" ht="102.75">
      <c r="B2" s="54" t="s">
        <v>97</v>
      </c>
    </row>
  </sheetData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イベント予算</vt:lpstr>
      <vt:lpstr>イベント収益</vt:lpstr>
      <vt:lpstr>イベント利益サマリー</vt:lpstr>
      <vt:lpstr>グラフとデータ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dcterms:created xsi:type="dcterms:W3CDTF">2016-05-31T16:01:17Z</dcterms:created>
  <dcterms:modified xsi:type="dcterms:W3CDTF">2023-10-04T18:54:10Z</dcterms:modified>
</cp:coreProperties>
</file>