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3D3B84F5-F6B0-40BE-B348-81159C93AAAF}" xr6:coauthVersionLast="47" xr6:coauthVersionMax="47" xr10:uidLastSave="{443365AA-D511-424E-B5E2-4C9E020FBB54}"/>
  <bookViews>
    <workbookView xWindow="-120" yWindow="-120" windowWidth="20730" windowHeight="11160" xr2:uid="{00000000-000D-0000-FFFF-FFFF00000000}"/>
  </bookViews>
  <sheets>
    <sheet name="AMOSTRA - Lucro e Perda anual" sheetId="1" r:id="rId1"/>
    <sheet name="EM BRANCO - Lucro e perda anual" sheetId="3" r:id="rId2"/>
    <sheet name="– Aviso de isenção de responsab" sheetId="2" r:id="rId3"/>
  </sheets>
  <externalReferences>
    <externalReference r:id="rId4"/>
  </externalReferences>
  <definedNames>
    <definedName name="Interval">#REF!</definedName>
    <definedName name="_xlnm.Print_Area" localSheetId="0">'AMOSTRA - Lucro e Perda anual'!$B$2:$G$45</definedName>
    <definedName name="_xlnm.Print_Area" localSheetId="1">'EM BRANCO - Lucro e perda anual'!$B$2:$G$45</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3" l="1"/>
  <c r="C15" i="3"/>
  <c r="C17" i="3"/>
  <c r="C19" i="3"/>
  <c r="C28" i="3"/>
  <c r="C35" i="3"/>
  <c r="C37" i="3"/>
  <c r="C39" i="3"/>
  <c r="C40" i="3"/>
  <c r="D33" i="3"/>
  <c r="E33" i="3"/>
  <c r="F33" i="3"/>
  <c r="G33" i="3"/>
  <c r="D8" i="3"/>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41" i="3"/>
  <c r="C45" i="3"/>
  <c r="C7" i="3"/>
  <c r="G7" i="3"/>
  <c r="G30" i="3"/>
  <c r="F7" i="3"/>
  <c r="F30" i="3"/>
  <c r="E7" i="3"/>
  <c r="E30" i="3"/>
  <c r="D7" i="3"/>
  <c r="D30" i="3"/>
  <c r="C30" i="3"/>
  <c r="G21" i="3"/>
  <c r="F21" i="3"/>
  <c r="E21" i="3"/>
  <c r="D21" i="3"/>
  <c r="C21" i="3"/>
  <c r="G12" i="3"/>
  <c r="F12" i="3"/>
  <c r="E12" i="3"/>
  <c r="D12" i="3"/>
  <c r="C12" i="3"/>
  <c r="G5" i="3"/>
  <c r="D8" i="1"/>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<sst xmlns="http://schemas.openxmlformats.org/spreadsheetml/2006/main" count="85" uniqueCount="44">
  <si>
    <t>1234 MLK Jr. Blvd</t>
  </si>
  <si>
    <t>Seattle, WA 98116</t>
  </si>
  <si>
    <t>00/00/0000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</si>
  <si>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</si>
  <si>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MODELO ANUAL DE LUCRO E PERDA</t>
  </si>
  <si>
    <t>Aluguel de carros da Millie</t>
  </si>
  <si>
    <t>LUCRO E PERDA ANUAL</t>
  </si>
  <si>
    <t>DATA DE ELABORAÇÃO</t>
  </si>
  <si>
    <t>ANO INÍCIO</t>
  </si>
  <si>
    <t>Telefone: (206) 555-1212</t>
  </si>
  <si>
    <t>ANO DE TÉRMINO</t>
  </si>
  <si>
    <t>RECEITA</t>
  </si>
  <si>
    <t>Vendas brutas</t>
  </si>
  <si>
    <t>Menos retornos e subsídios de vendas</t>
  </si>
  <si>
    <t>VENDAS LÍQUIDAS</t>
  </si>
  <si>
    <t>CUSTO DAS VENDAS</t>
  </si>
  <si>
    <t>Início do inventário</t>
  </si>
  <si>
    <t>Mais produtos comprados ou fabricados</t>
  </si>
  <si>
    <t>TOTAL DE PRODUTOS DISPONÍVEIS</t>
  </si>
  <si>
    <t>Menos inventário final</t>
  </si>
  <si>
    <t>CUSTO TOTAL DAS MERCADORIAS VENDIDAS (CMV)</t>
  </si>
  <si>
    <t>LUCRO BRUTO (PERDA)</t>
  </si>
  <si>
    <t>DESPESAS OPERACIONAIS</t>
  </si>
  <si>
    <t>VENDA</t>
  </si>
  <si>
    <t>Salários e remunerações</t>
  </si>
  <si>
    <t>Comissões</t>
  </si>
  <si>
    <t>Publicidade</t>
  </si>
  <si>
    <t>Depreciação</t>
  </si>
  <si>
    <t>Outras (ou seja, taxas profissionais)</t>
  </si>
  <si>
    <t>DESPESAS TOTAIS DE VENDAS</t>
  </si>
  <si>
    <t>GERAL E ADMINISTRATIVO</t>
  </si>
  <si>
    <t>Benefícios dos funcionários</t>
  </si>
  <si>
    <t>Impostos sobre a folha de pagamento</t>
  </si>
  <si>
    <t>Seguros</t>
  </si>
  <si>
    <t>DESPESAS TOTAIS DE GERAL E ADMINISTRAÇÃO</t>
  </si>
  <si>
    <t>DESPESAS OPERACIONAIS TOTAIS</t>
  </si>
  <si>
    <t>RENDA LÍQUIDA ANTES DOS IMPOSTOS</t>
  </si>
  <si>
    <t>Impostos sobre a renda</t>
  </si>
  <si>
    <t>RENDA LÍQUIDA APÓS OS IMPOSTOS</t>
  </si>
  <si>
    <t>Ganho ou perda extraordinário</t>
  </si>
  <si>
    <t>Imposto de renda sobre ganho extraordinário</t>
  </si>
  <si>
    <t>LUCRO LÍQUIDO (PERDA)</t>
  </si>
  <si>
    <t>CLIQUE AQUI PARA CRIAR NO SMARTSHEET</t>
  </si>
  <si>
    <t>Nome da organização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</si>
</sst>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name val="Century Gothic"/>
      <family val="1"/>
    </font>
    <font>
      <sz val="10"/>
      <color theme="1"/>
      <name val="Century Gothic"/>
      <family val="1"/>
    </font>
    <font>
      <b/>
      <sz val="10"/>
      <color theme="1"/>
      <name val="Century Gothic"/>
      <family val="1"/>
    </font>
    <font>
      <sz val="14"/>
      <color theme="1"/>
      <name val="Century Gothic"/>
      <family val="1"/>
    </font>
    <font>
      <b/>
      <sz val="11"/>
      <color theme="1"/>
      <name val="Century Gothic"/>
      <family val="1"/>
    </font>
    <font>
      <b/>
      <sz val="10"/>
      <name val="Century Gothic"/>
      <family val="1"/>
    </font>
    <font>
      <b/>
      <sz val="22"/>
      <color theme="1" tint="0.34998626667073579"/>
      <name val="Century Gothic"/>
      <family val="1"/>
    </font>
    <font>
      <b/>
      <sz val="22"/>
      <color theme="0" tint="-0.499984740745262"/>
      <name val="Century Gothic"/>
      <family val="1"/>
    </font>
    <font>
      <sz val="9"/>
      <color theme="1" tint="0.34998626667073579"/>
      <name val="Century Gothic"/>
      <family val="1"/>
    </font>
    <font>
      <sz val="16"/>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50">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9" fillId="0" borderId="0" xfId="0" applyFont="1" applyAlignment="1">
      <alignment vertical="center"/>
    </xf>
    <xf numFmtId="0" fontId="9" fillId="0" borderId="0" xfId="0" applyFont="1" applyAlignment="1">
      <alignment horizontal="left" vertical="center"/>
    </xf>
    <xf numFmtId="165" fontId="9" fillId="2" borderId="0" xfId="0" applyNumberFormat="1" applyFont="1" applyFill="1" applyAlignment="1">
      <alignment vertical="center"/>
    </xf>
    <xf numFmtId="44" fontId="9" fillId="0" borderId="0" xfId="0" applyNumberFormat="1" applyFont="1" applyAlignment="1">
      <alignment vertical="center"/>
    </xf>
    <xf numFmtId="0" fontId="9" fillId="0" borderId="0" xfId="0" applyFont="1" applyAlignment="1">
      <alignment horizontal="left" vertical="center" indent="1"/>
    </xf>
    <xf numFmtId="0" fontId="8" fillId="0" borderId="0" xfId="0" applyFont="1" applyAlignment="1">
      <alignment horizontal="left" vertical="center" indent="4"/>
    </xf>
    <xf numFmtId="0" fontId="11" fillId="0" borderId="0" xfId="0" applyFont="1" applyAlignment="1">
      <alignment horizontal="left" vertical="center"/>
    </xf>
    <xf numFmtId="0" fontId="12" fillId="3" borderId="0" xfId="0" applyFont="1" applyFill="1" applyAlignment="1">
      <alignment horizontal="left" vertical="center" indent="1"/>
    </xf>
    <xf numFmtId="165" fontId="12" fillId="3" borderId="0" xfId="0" applyNumberFormat="1" applyFont="1" applyFill="1" applyAlignment="1">
      <alignment horizontal="right" vertical="center"/>
    </xf>
    <xf numFmtId="0" fontId="10" fillId="4" borderId="3" xfId="0" applyFont="1" applyFill="1" applyBorder="1" applyAlignment="1">
      <alignment horizontal="left" vertical="center" indent="1"/>
    </xf>
    <xf numFmtId="44" fontId="10" fillId="4" borderId="3" xfId="0" applyNumberFormat="1" applyFont="1" applyFill="1" applyBorder="1" applyAlignment="1">
      <alignment horizontal="center" vertical="center"/>
    </xf>
    <xf numFmtId="44" fontId="9" fillId="0" borderId="4" xfId="0" applyNumberFormat="1" applyFont="1" applyBorder="1" applyAlignment="1">
      <alignment vertical="center"/>
    </xf>
    <xf numFmtId="0" fontId="10" fillId="3" borderId="5" xfId="0" applyFont="1" applyFill="1" applyBorder="1" applyAlignment="1">
      <alignment horizontal="left" vertical="center" indent="1"/>
    </xf>
    <xf numFmtId="44" fontId="10" fillId="3" borderId="5" xfId="0" applyNumberFormat="1" applyFont="1" applyFill="1" applyBorder="1" applyAlignment="1">
      <alignment horizontal="center" vertical="center"/>
    </xf>
    <xf numFmtId="0" fontId="12" fillId="3" borderId="0" xfId="0" applyFont="1" applyFill="1" applyAlignment="1">
      <alignment horizontal="right" vertical="center"/>
    </xf>
    <xf numFmtId="44" fontId="9" fillId="4" borderId="3" xfId="0" applyNumberFormat="1" applyFont="1" applyFill="1" applyBorder="1" applyAlignment="1">
      <alignment vertical="center"/>
    </xf>
    <xf numFmtId="44" fontId="10" fillId="4" borderId="3" xfId="0" applyNumberFormat="1" applyFont="1" applyFill="1" applyBorder="1" applyAlignment="1">
      <alignment horizontal="left" vertical="center"/>
    </xf>
    <xf numFmtId="44" fontId="10" fillId="3" borderId="5" xfId="0" applyNumberFormat="1" applyFont="1" applyFill="1" applyBorder="1" applyAlignment="1">
      <alignment horizontal="left" vertical="center"/>
    </xf>
    <xf numFmtId="0" fontId="13" fillId="5" borderId="0" xfId="0" applyFont="1" applyFill="1" applyAlignment="1">
      <alignment horizontal="left" vertical="center" indent="1"/>
    </xf>
    <xf numFmtId="44" fontId="9" fillId="3" borderId="0" xfId="0" applyNumberFormat="1" applyFont="1" applyFill="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7" xfId="0" applyFont="1" applyBorder="1" applyAlignment="1">
      <alignment horizontal="left" vertical="center" indent="1"/>
    </xf>
    <xf numFmtId="166" fontId="9" fillId="2" borderId="6"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6"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6" fillId="0" borderId="7" xfId="0" applyFont="1" applyBorder="1" applyAlignment="1">
      <alignment horizontal="left" vertical="center" wrapText="1" indent="1"/>
    </xf>
    <xf numFmtId="0" fontId="8" fillId="0" borderId="0" xfId="0" applyFont="1" applyAlignment="1">
      <alignment horizontal="left" vertical="center" wrapText="1" indent="4"/>
    </xf>
    <xf numFmtId="0" fontId="10" fillId="4" borderId="3" xfId="0" applyFont="1" applyFill="1" applyBorder="1" applyAlignment="1">
      <alignment horizontal="left" vertical="center" wrapText="1" indent="1"/>
    </xf>
    <xf numFmtId="0" fontId="9" fillId="0" borderId="0" xfId="0" applyFont="1" applyAlignment="1">
      <alignment horizontal="left" vertical="center" wrapText="1" indent="1"/>
    </xf>
    <xf numFmtId="0" fontId="17" fillId="0" borderId="0" xfId="0" applyFont="1" applyAlignment="1">
      <alignment horizontal="right" vertical="top"/>
    </xf>
    <xf numFmtId="0" fontId="5" fillId="6" borderId="0" xfId="2" applyFill="1" applyAlignment="1">
      <alignment horizontal="center" vertical="center"/>
    </xf>
    <xf numFmtId="0" fontId="18"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Annual+Profit+and+Loss+Sample-excel-57741-pt&amp;lpa=ic+Annual+Profit+and+Loss+Sample+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180975</xdr:colOff>
      <xdr:row>0</xdr:row>
      <xdr:rowOff>19051</xdr:rowOff>
    </xdr:from>
    <xdr:to>
      <xdr:col>18</xdr:col>
      <xdr:colOff>373116</xdr:colOff>
      <xdr:row>0</xdr:row>
      <xdr:rowOff>505592</xdr:rowOff>
    </xdr:to>
    <xdr:pic>
      <xdr:nvPicPr>
        <xdr:cNvPr id="3" name="Picture 2">
          <a:hlinkClick xmlns:r="http://schemas.openxmlformats.org/officeDocument/2006/relationships" r:id="rId1"/>
          <a:extLst>
            <a:ext uri="{FF2B5EF4-FFF2-40B4-BE49-F238E27FC236}">
              <a16:creationId xmlns:a16="http://schemas.microsoft.com/office/drawing/2014/main" id="{3610BD0B-331D-11F8-5FE1-CB9458B79248}"/>
            </a:ext>
          </a:extLst>
        </xdr:cNvPr>
        <xdr:cNvPicPr>
          <a:picLocks noChangeAspect="1"/>
        </xdr:cNvPicPr>
      </xdr:nvPicPr>
      <xdr:blipFill>
        <a:blip xmlns:r="http://schemas.openxmlformats.org/officeDocument/2006/relationships" r:embed="rId2"/>
        <a:stretch>
          <a:fillRect/>
        </a:stretch>
      </xdr:blipFill>
      <xdr:spPr>
        <a:xfrm>
          <a:off x="12268200" y="19051"/>
          <a:ext cx="2554341" cy="486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pt.smartsheet.com/try-it?trp=57741&amp;utm_language=PT&amp;utm_source=template-excel&amp;utm_medium=content&amp;utm_campaign=ic-Annual+Profit+and+Loss+Sample-excel-57741-pt&amp;lpa=ic+Annual+Profit+and+Loss+Sample+excel+57741+pt"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50"/>
  <sheetViews>
    <sheetView showGridLines="0" tabSelected="1" zoomScaleNormal="100" zoomScaleSheetLayoutView="50" workbookViewId="0">
      <pane ySplit="1" topLeftCell="A37" activePane="bottomLeft" state="frozen"/>
      <selection pane="bottomLeft" activeCell="B49" sqref="B49"/>
    </sheetView>
  </sheetViews>
  <sheetFormatPr defaultColWidth="8.85546875" defaultRowHeight="15" x14ac:dyDescent="0.25"/>
  <cols>
    <col min="1" max="1" width="3.28515625" customWidth="1"/>
    <col min="2" max="2" width="41.85546875" customWidth="1"/>
    <col min="3" max="3" width="14.140625" customWidth="1"/>
    <col min="4" max="4" width="14.42578125" customWidth="1"/>
    <col min="5" max="5" width="14.28515625" customWidth="1"/>
    <col min="6" max="6" width="17.5703125" customWidth="1"/>
    <col min="7" max="7" width="14.140625" customWidth="1"/>
    <col min="8" max="8" width="3.28515625" customWidth="1"/>
    <col min="10" max="10" width="14" bestFit="1" customWidth="1"/>
  </cols>
  <sheetData>
    <row r="1" spans="2:10" s="35" customFormat="1" ht="42" customHeight="1" x14ac:dyDescent="0.25">
      <c r="B1" s="36" t="s">
        <v>4</v>
      </c>
      <c r="C1" s="37"/>
      <c r="D1" s="37"/>
      <c r="E1" s="37"/>
    </row>
    <row r="2" spans="2:10" ht="24.95" customHeight="1" x14ac:dyDescent="0.25">
      <c r="B2" s="21" t="s">
        <v>5</v>
      </c>
      <c r="C2" s="15"/>
      <c r="D2" s="15"/>
      <c r="E2" s="47" t="s">
        <v>6</v>
      </c>
      <c r="F2" s="47"/>
      <c r="G2" s="47"/>
    </row>
    <row r="3" spans="2:10" ht="28.5" x14ac:dyDescent="0.25">
      <c r="B3" s="16" t="s">
        <v>0</v>
      </c>
      <c r="C3" s="15"/>
      <c r="D3" s="15"/>
      <c r="E3" s="15"/>
      <c r="F3" s="43" t="s">
        <v>7</v>
      </c>
      <c r="G3" s="39">
        <v>47484</v>
      </c>
      <c r="H3" s="3"/>
    </row>
    <row r="4" spans="2:10" ht="21.95" customHeight="1" x14ac:dyDescent="0.25">
      <c r="B4" s="16" t="s">
        <v>1</v>
      </c>
      <c r="C4" s="15"/>
      <c r="D4" s="15"/>
      <c r="E4" s="15"/>
      <c r="F4" s="38" t="s">
        <v>8</v>
      </c>
      <c r="G4" s="40">
        <v>2025</v>
      </c>
      <c r="H4" s="4"/>
    </row>
    <row r="5" spans="2:10" ht="21.95" customHeight="1" x14ac:dyDescent="0.25">
      <c r="B5" s="16" t="s">
        <v>9</v>
      </c>
      <c r="C5" s="15"/>
      <c r="D5" s="15"/>
      <c r="E5" s="15"/>
      <c r="F5" s="38" t="s">
        <v>10</v>
      </c>
      <c r="G5" s="40">
        <f>G4+4</f>
        <v>2029</v>
      </c>
      <c r="H5" s="3"/>
    </row>
    <row r="6" spans="2:10" ht="11.1" customHeight="1" x14ac:dyDescent="0.25">
      <c r="B6" s="16"/>
      <c r="C6" s="15"/>
      <c r="D6" s="15"/>
      <c r="E6" s="15"/>
      <c r="F6" s="17"/>
      <c r="G6" s="17"/>
      <c r="H6" s="3"/>
    </row>
    <row r="7" spans="2:10" ht="21.95" customHeight="1" x14ac:dyDescent="0.25">
      <c r="B7" s="22" t="s">
        <v>11</v>
      </c>
      <c r="C7" s="23">
        <f>G4</f>
        <v>2025</v>
      </c>
      <c r="D7" s="23">
        <f>C7+1</f>
        <v>2026</v>
      </c>
      <c r="E7" s="23">
        <f>C7+2</f>
        <v>2027</v>
      </c>
      <c r="F7" s="23">
        <f>C7+3</f>
        <v>2028</v>
      </c>
      <c r="G7" s="23">
        <f>C7+4</f>
        <v>2029</v>
      </c>
      <c r="H7" s="1"/>
    </row>
    <row r="8" spans="2:10" ht="21.95" customHeight="1" x14ac:dyDescent="0.25">
      <c r="B8" s="19" t="s">
        <v>12</v>
      </c>
      <c r="C8" s="18">
        <v>19130</v>
      </c>
      <c r="D8" s="18">
        <f>C8*158%</f>
        <v>30225.4</v>
      </c>
      <c r="E8" s="18">
        <f t="shared" ref="E8" si="0">D8*158%</f>
        <v>47756.132000000005</v>
      </c>
      <c r="F8" s="18">
        <f>E8*158%</f>
        <v>75454.68856000001</v>
      </c>
      <c r="G8" s="18">
        <f>F8*158%</f>
        <v>119218.40792480002</v>
      </c>
      <c r="J8" s="9"/>
    </row>
    <row r="9" spans="2:10" ht="21.95" customHeight="1" thickBot="1" x14ac:dyDescent="0.3">
      <c r="B9" s="44" t="s">
        <v>13</v>
      </c>
      <c r="C9" s="26">
        <v>0</v>
      </c>
      <c r="D9" s="26">
        <v>0</v>
      </c>
      <c r="E9" s="26">
        <v>0</v>
      </c>
      <c r="F9" s="26">
        <v>0</v>
      </c>
      <c r="G9" s="26">
        <v>0</v>
      </c>
    </row>
    <row r="10" spans="2:10" ht="21.95" customHeight="1" x14ac:dyDescent="0.25">
      <c r="B10" s="24" t="s">
        <v>14</v>
      </c>
      <c r="C10" s="25">
        <f>IF(OR(C8&lt;&gt;0,C8),C8-C9,"")</f>
        <v>19130</v>
      </c>
      <c r="D10" s="25">
        <f>IF(OR(D8&lt;&gt;0,D8),D8-D9,"")</f>
        <v>30225.4</v>
      </c>
      <c r="E10" s="25">
        <f>IF(OR(E8&lt;&gt;0,E8),E8-E9,"")</f>
        <v>47756.132000000005</v>
      </c>
      <c r="F10" s="25">
        <f>IF(OR(F8&lt;&gt;0,F8),F8-F9,"")</f>
        <v>75454.68856000001</v>
      </c>
      <c r="G10" s="25">
        <f>IF(OR(G8&lt;&gt;0,G8),G8-G9,"")</f>
        <v>119218.40792480002</v>
      </c>
    </row>
    <row r="11" spans="2:10" ht="21.95" customHeight="1" x14ac:dyDescent="0.25">
      <c r="B11" s="19"/>
      <c r="C11" s="15"/>
      <c r="D11" s="15"/>
      <c r="E11" s="15"/>
      <c r="F11" s="15"/>
      <c r="G11" s="15"/>
    </row>
    <row r="12" spans="2:10" ht="21.95" customHeight="1" x14ac:dyDescent="0.25">
      <c r="B12" s="22" t="s">
        <v>15</v>
      </c>
      <c r="C12" s="29">
        <f>C7</f>
        <v>2025</v>
      </c>
      <c r="D12" s="29">
        <f t="shared" ref="D12:G12" si="1">D7</f>
        <v>2026</v>
      </c>
      <c r="E12" s="29">
        <f t="shared" si="1"/>
        <v>2027</v>
      </c>
      <c r="F12" s="29">
        <f t="shared" si="1"/>
        <v>2028</v>
      </c>
      <c r="G12" s="29">
        <f t="shared" si="1"/>
        <v>2029</v>
      </c>
    </row>
    <row r="13" spans="2:10" ht="21.95" customHeight="1" x14ac:dyDescent="0.25">
      <c r="B13" s="19" t="s">
        <v>16</v>
      </c>
      <c r="C13" s="18">
        <v>300</v>
      </c>
      <c r="D13" s="18">
        <v>310</v>
      </c>
      <c r="E13" s="18">
        <v>320</v>
      </c>
      <c r="F13" s="18">
        <v>330</v>
      </c>
      <c r="G13" s="18">
        <v>340</v>
      </c>
    </row>
    <row r="14" spans="2:10" ht="27.75" thickBot="1" x14ac:dyDescent="0.3">
      <c r="B14" s="44" t="s">
        <v>17</v>
      </c>
      <c r="C14" s="26">
        <v>100</v>
      </c>
      <c r="D14" s="26">
        <v>120</v>
      </c>
      <c r="E14" s="26">
        <v>140</v>
      </c>
      <c r="F14" s="26">
        <v>160</v>
      </c>
      <c r="G14" s="26">
        <v>170</v>
      </c>
    </row>
    <row r="15" spans="2:10" ht="21.95" customHeight="1" x14ac:dyDescent="0.25">
      <c r="B15" s="24" t="s">
        <v>18</v>
      </c>
      <c r="C15" s="30">
        <f>IF(OR(SUM(C13)&lt;&gt;0,C14),C13+C14,"")</f>
        <v>400</v>
      </c>
      <c r="D15" s="30">
        <f t="shared" ref="D15:G15" si="2">IF(OR(SUM(D13)&lt;&gt;0,D14),D13+D14,"")</f>
        <v>430</v>
      </c>
      <c r="E15" s="30">
        <f t="shared" si="2"/>
        <v>460</v>
      </c>
      <c r="F15" s="30">
        <f t="shared" si="2"/>
        <v>490</v>
      </c>
      <c r="G15" s="30">
        <f t="shared" si="2"/>
        <v>510</v>
      </c>
    </row>
    <row r="16" spans="2:10" s="6" customFormat="1" ht="21.95" customHeight="1" thickBot="1" x14ac:dyDescent="0.3">
      <c r="B16" s="20" t="s">
        <v>19</v>
      </c>
      <c r="C16" s="26">
        <v>200</v>
      </c>
      <c r="D16" s="26">
        <v>250</v>
      </c>
      <c r="E16" s="26">
        <v>300</v>
      </c>
      <c r="F16" s="26">
        <v>350</v>
      </c>
      <c r="G16" s="26">
        <v>350</v>
      </c>
      <c r="H16" s="7"/>
      <c r="I16"/>
    </row>
    <row r="17" spans="2:8" ht="25.5" x14ac:dyDescent="0.25">
      <c r="B17" s="45" t="s">
        <v>20</v>
      </c>
      <c r="C17" s="25">
        <f>IF(OR(SUM(C15)&lt;&gt;0,C16),C15-C16,"")</f>
        <v>200</v>
      </c>
      <c r="D17" s="25">
        <f t="shared" ref="D17:G17" si="3">IF(OR(SUM(D15)&lt;&gt;0,D16),D15-D16,"")</f>
        <v>180</v>
      </c>
      <c r="E17" s="25">
        <f t="shared" si="3"/>
        <v>160</v>
      </c>
      <c r="F17" s="25">
        <f t="shared" si="3"/>
        <v>140</v>
      </c>
      <c r="G17" s="25">
        <f t="shared" si="3"/>
        <v>160</v>
      </c>
    </row>
    <row r="18" spans="2:8" ht="11.1" customHeight="1" x14ac:dyDescent="0.25">
      <c r="B18" s="19"/>
      <c r="C18" s="15"/>
      <c r="D18" s="15"/>
      <c r="E18" s="15"/>
      <c r="F18" s="15"/>
      <c r="G18" s="15"/>
      <c r="H18" s="5"/>
    </row>
    <row r="19" spans="2:8" ht="21.95" customHeight="1" thickBot="1" x14ac:dyDescent="0.3">
      <c r="B19" s="27" t="s">
        <v>21</v>
      </c>
      <c r="C19" s="28">
        <f>IF(OR(SUM(C10)&lt;&gt;0,SUM(C17)),SUM(C10)-SUM(C17),"")</f>
        <v>18930</v>
      </c>
      <c r="D19" s="28">
        <f t="shared" ref="D19:G19" si="4">IF(OR(SUM(D10)&lt;&gt;0,SUM(D17)),SUM(D10)-SUM(D17),"")</f>
        <v>30045.4</v>
      </c>
      <c r="E19" s="28">
        <f t="shared" si="4"/>
        <v>47596.132000000005</v>
      </c>
      <c r="F19" s="28">
        <f t="shared" si="4"/>
        <v>75314.68856000001</v>
      </c>
      <c r="G19" s="28">
        <f t="shared" si="4"/>
        <v>119058.40792480002</v>
      </c>
      <c r="H19" s="5"/>
    </row>
    <row r="20" spans="2:8" ht="21.95" customHeight="1" thickTop="1" x14ac:dyDescent="0.25">
      <c r="B20" s="19"/>
      <c r="C20" s="15"/>
      <c r="D20" s="15"/>
      <c r="E20" s="15"/>
      <c r="F20" s="15"/>
      <c r="G20" s="15"/>
      <c r="H20" s="5"/>
    </row>
    <row r="21" spans="2:8" ht="21.95" customHeight="1" x14ac:dyDescent="0.25">
      <c r="B21" s="22" t="s">
        <v>22</v>
      </c>
      <c r="C21" s="29">
        <f>C7</f>
        <v>2025</v>
      </c>
      <c r="D21" s="29">
        <f t="shared" ref="D21:G21" si="5">D7</f>
        <v>2026</v>
      </c>
      <c r="E21" s="29">
        <f t="shared" si="5"/>
        <v>2027</v>
      </c>
      <c r="F21" s="29">
        <f t="shared" si="5"/>
        <v>2028</v>
      </c>
      <c r="G21" s="29">
        <f t="shared" si="5"/>
        <v>2029</v>
      </c>
      <c r="H21" s="5"/>
    </row>
    <row r="22" spans="2:8" ht="21.95" customHeight="1" x14ac:dyDescent="0.25">
      <c r="B22" s="19" t="s">
        <v>23</v>
      </c>
      <c r="C22" s="15"/>
      <c r="D22" s="15"/>
      <c r="E22" s="15"/>
      <c r="F22" s="15"/>
      <c r="G22" s="15"/>
      <c r="H22" s="5"/>
    </row>
    <row r="23" spans="2:8" ht="21.95" customHeight="1" x14ac:dyDescent="0.25">
      <c r="B23" s="20" t="s">
        <v>24</v>
      </c>
      <c r="C23" s="18">
        <v>700</v>
      </c>
      <c r="D23" s="18">
        <f>C23*105%</f>
        <v>735</v>
      </c>
      <c r="E23" s="18">
        <f t="shared" ref="E23:G23" si="6">D23*105%</f>
        <v>771.75</v>
      </c>
      <c r="F23" s="18">
        <f t="shared" si="6"/>
        <v>810.33750000000009</v>
      </c>
      <c r="G23" s="18">
        <f t="shared" si="6"/>
        <v>850.85437500000012</v>
      </c>
      <c r="H23" s="5"/>
    </row>
    <row r="24" spans="2:8" ht="21.95" customHeight="1" x14ac:dyDescent="0.25">
      <c r="B24" s="20" t="s">
        <v>25</v>
      </c>
      <c r="C24" s="18">
        <v>10</v>
      </c>
      <c r="D24" s="18">
        <f>C24*105%</f>
        <v>10.5</v>
      </c>
      <c r="E24" s="18">
        <f t="shared" ref="E24:G24" si="7">D24*105%</f>
        <v>11.025</v>
      </c>
      <c r="F24" s="18">
        <f t="shared" si="7"/>
        <v>11.576250000000002</v>
      </c>
      <c r="G24" s="18">
        <f t="shared" si="7"/>
        <v>12.155062500000001</v>
      </c>
      <c r="H24" s="5"/>
    </row>
    <row r="25" spans="2:8" ht="21.95" customHeight="1" x14ac:dyDescent="0.25">
      <c r="B25" s="20" t="s">
        <v>26</v>
      </c>
      <c r="C25" s="18">
        <v>500</v>
      </c>
      <c r="D25" s="18">
        <f>C25*105%</f>
        <v>525</v>
      </c>
      <c r="E25" s="18">
        <f t="shared" ref="E25:G25" si="8">D25*105%</f>
        <v>551.25</v>
      </c>
      <c r="F25" s="18">
        <f t="shared" si="8"/>
        <v>578.8125</v>
      </c>
      <c r="G25" s="18">
        <f t="shared" si="8"/>
        <v>607.75312500000007</v>
      </c>
      <c r="H25" s="5"/>
    </row>
    <row r="26" spans="2:8" ht="21.95" customHeight="1" x14ac:dyDescent="0.25">
      <c r="B26" s="20" t="s">
        <v>27</v>
      </c>
      <c r="C26" s="18">
        <v>20</v>
      </c>
      <c r="D26" s="18">
        <f>C26*120%</f>
        <v>24</v>
      </c>
      <c r="E26" s="18">
        <f t="shared" ref="E26:G26" si="9">D26*120%</f>
        <v>28.799999999999997</v>
      </c>
      <c r="F26" s="18">
        <f t="shared" si="9"/>
        <v>34.559999999999995</v>
      </c>
      <c r="G26" s="18">
        <f t="shared" si="9"/>
        <v>41.471999999999994</v>
      </c>
      <c r="H26" s="5"/>
    </row>
    <row r="27" spans="2:8" ht="21.95" customHeight="1" thickBot="1" x14ac:dyDescent="0.3">
      <c r="B27" s="20" t="s">
        <v>28</v>
      </c>
      <c r="C27" s="26">
        <v>0</v>
      </c>
      <c r="D27" s="26">
        <v>0</v>
      </c>
      <c r="E27" s="26">
        <v>0</v>
      </c>
      <c r="F27" s="26">
        <v>0</v>
      </c>
      <c r="G27" s="26">
        <v>0</v>
      </c>
      <c r="H27" s="5"/>
    </row>
    <row r="28" spans="2:8" ht="21.95" customHeight="1" x14ac:dyDescent="0.25">
      <c r="B28" s="24" t="s">
        <v>29</v>
      </c>
      <c r="C28" s="25">
        <f>IF(SUM(C23:C27),SUM(C23:C27),"")</f>
        <v>1230</v>
      </c>
      <c r="D28" s="25">
        <f t="shared" ref="D28:G28" si="10">IF(SUM(D23:D27),SUM(D23:D27),"")</f>
        <v>1294.5</v>
      </c>
      <c r="E28" s="25">
        <f t="shared" si="10"/>
        <v>1362.825</v>
      </c>
      <c r="F28" s="25">
        <f t="shared" si="10"/>
        <v>1435.2862500000001</v>
      </c>
      <c r="G28" s="25">
        <f t="shared" si="10"/>
        <v>1512.2345625</v>
      </c>
      <c r="H28" s="5"/>
    </row>
    <row r="29" spans="2:8" ht="21.95" customHeight="1" x14ac:dyDescent="0.3">
      <c r="B29" s="19"/>
      <c r="C29" s="15"/>
      <c r="D29" s="15"/>
      <c r="E29" s="15"/>
      <c r="F29" s="15"/>
      <c r="G29" s="15"/>
      <c r="H29" s="8"/>
    </row>
    <row r="30" spans="2:8" ht="21.95" customHeight="1" x14ac:dyDescent="0.3">
      <c r="B30" s="22" t="s">
        <v>30</v>
      </c>
      <c r="C30" s="29">
        <f>C7</f>
        <v>2025</v>
      </c>
      <c r="D30" s="29">
        <f t="shared" ref="D30:G30" si="11">D7</f>
        <v>2026</v>
      </c>
      <c r="E30" s="29">
        <f t="shared" si="11"/>
        <v>2027</v>
      </c>
      <c r="F30" s="29">
        <f t="shared" si="11"/>
        <v>2028</v>
      </c>
      <c r="G30" s="29">
        <f t="shared" si="11"/>
        <v>2029</v>
      </c>
      <c r="H30" s="8"/>
    </row>
    <row r="31" spans="2:8" ht="21.95" customHeight="1" x14ac:dyDescent="0.25">
      <c r="B31" s="20" t="s">
        <v>24</v>
      </c>
      <c r="C31" s="18">
        <v>200</v>
      </c>
      <c r="D31" s="18">
        <f>C31*105%</f>
        <v>210</v>
      </c>
      <c r="E31" s="18">
        <f t="shared" ref="E31:G31" si="12">D31*105%</f>
        <v>220.5</v>
      </c>
      <c r="F31" s="18">
        <f t="shared" si="12"/>
        <v>231.52500000000001</v>
      </c>
      <c r="G31" s="18">
        <f t="shared" si="12"/>
        <v>243.10125000000002</v>
      </c>
    </row>
    <row r="32" spans="2:8" ht="21.95" customHeight="1" x14ac:dyDescent="0.25">
      <c r="B32" s="20" t="s">
        <v>31</v>
      </c>
      <c r="C32" s="18">
        <v>3</v>
      </c>
      <c r="D32" s="18">
        <f>C32*105%</f>
        <v>3.1500000000000004</v>
      </c>
      <c r="E32" s="18">
        <f t="shared" ref="E32:G32" si="13">D32*105%</f>
        <v>3.3075000000000006</v>
      </c>
      <c r="F32" s="18">
        <f t="shared" si="13"/>
        <v>3.4728750000000006</v>
      </c>
      <c r="G32" s="18">
        <f t="shared" si="13"/>
        <v>3.6465187500000007</v>
      </c>
    </row>
    <row r="33" spans="1:8" ht="21.95" customHeight="1" x14ac:dyDescent="0.3">
      <c r="B33" s="44" t="s">
        <v>32</v>
      </c>
      <c r="C33" s="18">
        <v>1</v>
      </c>
      <c r="D33" s="18">
        <v>2</v>
      </c>
      <c r="E33" s="18">
        <v>3</v>
      </c>
      <c r="F33" s="18">
        <v>4</v>
      </c>
      <c r="G33" s="18">
        <v>4</v>
      </c>
      <c r="H33" s="8"/>
    </row>
    <row r="34" spans="1:8" ht="21.95" customHeight="1" thickBot="1" x14ac:dyDescent="0.35">
      <c r="B34" s="20" t="s">
        <v>33</v>
      </c>
      <c r="C34" s="26">
        <v>400</v>
      </c>
      <c r="D34" s="26">
        <f>C34*105%</f>
        <v>420</v>
      </c>
      <c r="E34" s="26">
        <f t="shared" ref="E34:G34" si="14">D34*105%</f>
        <v>441</v>
      </c>
      <c r="F34" s="26">
        <f t="shared" si="14"/>
        <v>463.05</v>
      </c>
      <c r="G34" s="26">
        <f t="shared" si="14"/>
        <v>486.20250000000004</v>
      </c>
      <c r="H34" s="8"/>
    </row>
    <row r="35" spans="1:8" ht="25.5" x14ac:dyDescent="0.25">
      <c r="B35" s="45" t="s">
        <v>34</v>
      </c>
      <c r="C35" s="31">
        <f>IF(SUM(C31:C34),SUM(C31:C34),"")</f>
        <v>604</v>
      </c>
      <c r="D35" s="31">
        <f>IF(SUM(D31:D34),SUM(D31:D34),"")</f>
        <v>635.15</v>
      </c>
      <c r="E35" s="31">
        <f>IF(SUM(E31:E34),SUM(E31:E34),"")</f>
        <v>667.8075</v>
      </c>
      <c r="F35" s="31">
        <f>IF(SUM(F31:F34),SUM(F31:F34),"")</f>
        <v>702.04787499999998</v>
      </c>
      <c r="G35" s="31">
        <f>IF(SUM(G31:G34),SUM(G31:G34),"")</f>
        <v>736.95026875000008</v>
      </c>
    </row>
    <row r="36" spans="1:8" ht="21.95" customHeight="1" x14ac:dyDescent="0.25">
      <c r="B36" s="19"/>
      <c r="C36" s="15"/>
      <c r="D36" s="15"/>
      <c r="E36" s="15"/>
      <c r="F36" s="15"/>
      <c r="G36" s="15"/>
    </row>
    <row r="37" spans="1:8" ht="21.95" customHeight="1" thickBot="1" x14ac:dyDescent="0.3">
      <c r="B37" s="27" t="s">
        <v>35</v>
      </c>
      <c r="C37" s="32">
        <f>IF(OR(SUM(C28)&lt;&gt;0,SUM(C35)),SUM(C28)+SUM(C35),"")</f>
        <v>1834</v>
      </c>
      <c r="D37" s="32">
        <f>IF(OR(SUM(D28)&lt;&gt;0,SUM(D35)),SUM(D28)+SUM(D35),"")</f>
        <v>1929.65</v>
      </c>
      <c r="E37" s="32">
        <f>IF(OR(SUM(E28)&lt;&gt;0,SUM(E35)),SUM(E28)+SUM(E35),"")</f>
        <v>2030.6325000000002</v>
      </c>
      <c r="F37" s="32">
        <f>IF(OR(SUM(F28)&lt;&gt;0,SUM(F35)),SUM(F28)+SUM(F35),"")</f>
        <v>2137.3341250000003</v>
      </c>
      <c r="G37" s="32">
        <f>IF(OR(SUM(G28)&lt;&gt;0,SUM(G35)),SUM(G28)+SUM(G35),"")</f>
        <v>2249.1848312500001</v>
      </c>
    </row>
    <row r="38" spans="1:8" ht="21.95" customHeight="1" thickTop="1" x14ac:dyDescent="0.25">
      <c r="B38" s="19"/>
      <c r="C38" s="15"/>
      <c r="D38" s="15"/>
      <c r="E38" s="15"/>
      <c r="F38" s="15"/>
      <c r="G38" s="15"/>
    </row>
    <row r="39" spans="1:8" ht="21.95" customHeight="1" x14ac:dyDescent="0.25">
      <c r="B39" s="33" t="s">
        <v>36</v>
      </c>
      <c r="C39" s="34">
        <f>IF(OR(SUM(C19)&lt;&gt;0,C37),SUM(C19)-SUM(C37),"")</f>
        <v>17096</v>
      </c>
      <c r="D39" s="34">
        <f>IF(OR(SUM(D19)&lt;&gt;0,D37),SUM(D19)-SUM(D37),"")</f>
        <v>28115.75</v>
      </c>
      <c r="E39" s="34">
        <f>IF(OR(SUM(E19)&lt;&gt;0,E37),SUM(E19)-SUM(E37),"")</f>
        <v>45565.499500000005</v>
      </c>
      <c r="F39" s="34">
        <f>IF(OR(SUM(F19)&lt;&gt;0,F37),SUM(F19)-SUM(F37),"")</f>
        <v>73177.354435000016</v>
      </c>
      <c r="G39" s="34">
        <f>IF(OR(SUM(G19)&lt;&gt;0,G37),SUM(G19)-SUM(G37),"")</f>
        <v>116809.22309355003</v>
      </c>
    </row>
    <row r="40" spans="1:8" ht="21.95" customHeight="1" thickBot="1" x14ac:dyDescent="0.3">
      <c r="B40" s="20" t="s">
        <v>37</v>
      </c>
      <c r="C40" s="26">
        <f>IF(C39&gt;=0,C39*0.2,"0")</f>
        <v>3419.2000000000003</v>
      </c>
      <c r="D40" s="26">
        <f t="shared" ref="D40:G40" si="15">IF(D39&gt;=0,D39*0.2,"0")</f>
        <v>5623.1500000000005</v>
      </c>
      <c r="E40" s="26">
        <f t="shared" si="15"/>
        <v>9113.0999000000011</v>
      </c>
      <c r="F40" s="26">
        <f t="shared" si="15"/>
        <v>14635.470887000003</v>
      </c>
      <c r="G40" s="26">
        <f t="shared" si="15"/>
        <v>23361.844618710005</v>
      </c>
    </row>
    <row r="41" spans="1:8" ht="21.95" customHeight="1" x14ac:dyDescent="0.25">
      <c r="B41" s="24" t="s">
        <v>38</v>
      </c>
      <c r="C41" s="30">
        <f>IF(OR(SUM(C39)&lt;&gt;0,C40),C39-C40,"")</f>
        <v>13676.8</v>
      </c>
      <c r="D41" s="30">
        <f t="shared" ref="D41:G41" si="16">IF(OR(SUM(D39)&lt;&gt;0,D40),D39-D40,"")</f>
        <v>22492.6</v>
      </c>
      <c r="E41" s="30">
        <f t="shared" si="16"/>
        <v>36452.399600000004</v>
      </c>
      <c r="F41" s="30">
        <f t="shared" si="16"/>
        <v>58541.883548000013</v>
      </c>
      <c r="G41" s="30">
        <f t="shared" si="16"/>
        <v>93447.378474840021</v>
      </c>
    </row>
    <row r="42" spans="1:8" ht="11.1" customHeight="1" x14ac:dyDescent="0.25">
      <c r="B42" s="19"/>
      <c r="C42" s="15"/>
      <c r="D42" s="15"/>
      <c r="E42" s="15"/>
      <c r="F42" s="15"/>
      <c r="G42" s="15"/>
    </row>
    <row r="43" spans="1:8" ht="21.95" customHeight="1" x14ac:dyDescent="0.25">
      <c r="B43" s="19" t="s">
        <v>39</v>
      </c>
      <c r="C43" s="18">
        <v>19</v>
      </c>
      <c r="D43" s="18">
        <v>0</v>
      </c>
      <c r="E43" s="18">
        <v>10</v>
      </c>
      <c r="F43" s="18">
        <v>0</v>
      </c>
      <c r="G43" s="18">
        <v>0</v>
      </c>
    </row>
    <row r="44" spans="1:8" ht="27.75" thickBot="1" x14ac:dyDescent="0.3">
      <c r="B44" s="46" t="s">
        <v>40</v>
      </c>
      <c r="C44" s="26">
        <v>3</v>
      </c>
      <c r="D44" s="26">
        <v>0</v>
      </c>
      <c r="E44" s="26">
        <v>2</v>
      </c>
      <c r="F44" s="26">
        <v>0</v>
      </c>
      <c r="G44" s="26">
        <v>0</v>
      </c>
    </row>
    <row r="45" spans="1:8" ht="21.95" customHeight="1" x14ac:dyDescent="0.25">
      <c r="B45" s="24" t="s">
        <v>41</v>
      </c>
      <c r="C45" s="31">
        <f>IF(OR(OR(SUM(C41)&lt;&gt;0,C43),C44),C41+C43-C44,"")</f>
        <v>13692.8</v>
      </c>
      <c r="D45" s="31">
        <f>IF(OR(OR(SUM(D41)&lt;&gt;0,D43),D44),D41+D43-D44,"")</f>
        <v>22492.6</v>
      </c>
      <c r="E45" s="31">
        <f t="shared" ref="E45:F45" si="17">IF(OR(OR(SUM(E41)&lt;&gt;0,E43),E44),E41+E43-E44,"")</f>
        <v>36460.399600000004</v>
      </c>
      <c r="F45" s="31">
        <f t="shared" si="17"/>
        <v>58541.883548000013</v>
      </c>
      <c r="G45" s="31">
        <f t="shared" ref="G45" si="18">IF(OR(OR(SUM(G41)&lt;&gt;0,G43),G44),G41+G43-G44,"")</f>
        <v>93447.378474840021</v>
      </c>
    </row>
    <row r="46" spans="1:8" s="13" customFormat="1" ht="14.45" customHeight="1" x14ac:dyDescent="0.25">
      <c r="B46" s="2"/>
      <c r="C46" s="14"/>
      <c r="D46" s="14"/>
      <c r="E46" s="14"/>
      <c r="F46" s="14"/>
      <c r="G46" s="14"/>
    </row>
    <row r="47" spans="1:8" ht="50.1" customHeight="1" x14ac:dyDescent="0.25">
      <c r="B47" s="49" t="s">
        <v>42</v>
      </c>
      <c r="C47" s="48"/>
      <c r="D47" s="48"/>
      <c r="E47" s="48"/>
      <c r="F47" s="48"/>
      <c r="G47" s="48"/>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47:G47"/>
    <mergeCell ref="E2:G2"/>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QUE AQUI PARA CRIAR NO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3FFA-A5EF-1942-8D7A-9132B348781F}">
  <sheetPr>
    <tabColor theme="3" tint="0.79998168889431442"/>
    <pageSetUpPr fitToPage="1"/>
  </sheetPr>
  <dimension ref="A1:J49"/>
  <sheetViews>
    <sheetView showGridLines="0" zoomScaleNormal="100" zoomScaleSheetLayoutView="50" workbookViewId="0">
      <selection activeCell="B44" sqref="B44"/>
    </sheetView>
  </sheetViews>
  <sheetFormatPr defaultColWidth="8.85546875" defaultRowHeight="15" x14ac:dyDescent="0.25"/>
  <cols>
    <col min="1" max="1" width="3.28515625" customWidth="1"/>
    <col min="2" max="2" width="41.85546875" customWidth="1"/>
    <col min="3" max="3" width="14.140625" customWidth="1"/>
    <col min="4" max="4" width="14.42578125" customWidth="1"/>
    <col min="5" max="5" width="14.28515625" customWidth="1"/>
    <col min="6" max="6" width="17" customWidth="1"/>
    <col min="7" max="7" width="14.140625" customWidth="1"/>
    <col min="8" max="8" width="3.28515625" customWidth="1"/>
    <col min="10" max="10" width="14" bestFit="1" customWidth="1"/>
  </cols>
  <sheetData>
    <row r="1" spans="2:10" s="35" customFormat="1" ht="42" customHeight="1" x14ac:dyDescent="0.25">
      <c r="B1" s="36" t="s">
        <v>6</v>
      </c>
      <c r="C1" s="37"/>
      <c r="D1" s="37"/>
      <c r="E1" s="37"/>
    </row>
    <row r="2" spans="2:10" ht="24.95" customHeight="1" x14ac:dyDescent="0.25">
      <c r="B2" s="21" t="s">
        <v>43</v>
      </c>
      <c r="C2" s="15"/>
      <c r="D2" s="15"/>
      <c r="E2" s="47" t="s">
        <v>6</v>
      </c>
      <c r="F2" s="47"/>
      <c r="G2" s="47"/>
    </row>
    <row r="3" spans="2:10" ht="28.5" x14ac:dyDescent="0.25">
      <c r="B3" s="16" t="s">
        <v>0</v>
      </c>
      <c r="C3" s="15"/>
      <c r="D3" s="15"/>
      <c r="E3" s="15"/>
      <c r="F3" s="43" t="s">
        <v>7</v>
      </c>
      <c r="G3" s="41" t="s">
        <v>2</v>
      </c>
      <c r="H3" s="3"/>
    </row>
    <row r="4" spans="2:10" ht="21.95" customHeight="1" x14ac:dyDescent="0.25">
      <c r="B4" s="16" t="s">
        <v>1</v>
      </c>
      <c r="C4" s="15"/>
      <c r="D4" s="15"/>
      <c r="E4" s="15"/>
      <c r="F4" s="38" t="s">
        <v>8</v>
      </c>
      <c r="G4" s="42">
        <v>2025</v>
      </c>
      <c r="H4" s="4"/>
    </row>
    <row r="5" spans="2:10" ht="21.95" customHeight="1" x14ac:dyDescent="0.25">
      <c r="B5" s="16" t="s">
        <v>9</v>
      </c>
      <c r="C5" s="15"/>
      <c r="D5" s="15"/>
      <c r="E5" s="15"/>
      <c r="F5" s="38" t="s">
        <v>10</v>
      </c>
      <c r="G5" s="42">
        <f>G4+4</f>
        <v>2029</v>
      </c>
      <c r="H5" s="3"/>
    </row>
    <row r="6" spans="2:10" ht="11.1" customHeight="1" x14ac:dyDescent="0.25">
      <c r="B6" s="16"/>
      <c r="C6" s="15"/>
      <c r="D6" s="15"/>
      <c r="E6" s="15"/>
      <c r="F6" s="17"/>
      <c r="G6" s="17"/>
      <c r="H6" s="3"/>
    </row>
    <row r="7" spans="2:10" ht="21.95" customHeight="1" x14ac:dyDescent="0.25">
      <c r="B7" s="22" t="s">
        <v>11</v>
      </c>
      <c r="C7" s="23">
        <f>G4</f>
        <v>2025</v>
      </c>
      <c r="D7" s="23">
        <f>C7+1</f>
        <v>2026</v>
      </c>
      <c r="E7" s="23">
        <f>C7+2</f>
        <v>2027</v>
      </c>
      <c r="F7" s="23">
        <f>C7+3</f>
        <v>2028</v>
      </c>
      <c r="G7" s="23">
        <f>C7+4</f>
        <v>2029</v>
      </c>
      <c r="H7" s="1"/>
    </row>
    <row r="8" spans="2:10" ht="21.95" customHeight="1" x14ac:dyDescent="0.25">
      <c r="B8" s="19" t="s">
        <v>12</v>
      </c>
      <c r="C8" s="18">
        <v>0</v>
      </c>
      <c r="D8" s="18">
        <f>C8*158%</f>
        <v>0</v>
      </c>
      <c r="E8" s="18">
        <f t="shared" ref="E8" si="0">D8*158%</f>
        <v>0</v>
      </c>
      <c r="F8" s="18">
        <f>E8*158%</f>
        <v>0</v>
      </c>
      <c r="G8" s="18">
        <f>F8*158%</f>
        <v>0</v>
      </c>
      <c r="J8" s="9"/>
    </row>
    <row r="9" spans="2:10" ht="21.95" customHeight="1" thickBot="1" x14ac:dyDescent="0.3">
      <c r="B9" s="44" t="s">
        <v>13</v>
      </c>
      <c r="C9" s="26">
        <v>0</v>
      </c>
      <c r="D9" s="26">
        <v>0</v>
      </c>
      <c r="E9" s="26">
        <v>0</v>
      </c>
      <c r="F9" s="26">
        <v>0</v>
      </c>
      <c r="G9" s="26">
        <v>0</v>
      </c>
    </row>
    <row r="10" spans="2:10" ht="21.95" customHeight="1" x14ac:dyDescent="0.25">
      <c r="B10" s="24" t="s">
        <v>14</v>
      </c>
      <c r="C10" s="25" t="str">
        <f>IF(OR(C8&lt;&gt;0,C8),C8-C9,"")</f>
        <v/>
      </c>
      <c r="D10" s="25" t="str">
        <f>IF(OR(D8&lt;&gt;0,D8),D8-D9,"")</f>
        <v/>
      </c>
      <c r="E10" s="25" t="str">
        <f>IF(OR(E8&lt;&gt;0,E8),E8-E9,"")</f>
        <v/>
      </c>
      <c r="F10" s="25" t="str">
        <f>IF(OR(F8&lt;&gt;0,F8),F8-F9,"")</f>
        <v/>
      </c>
      <c r="G10" s="25" t="str">
        <f>IF(OR(G8&lt;&gt;0,G8),G8-G9,"")</f>
        <v/>
      </c>
    </row>
    <row r="11" spans="2:10" ht="21.95" customHeight="1" x14ac:dyDescent="0.25">
      <c r="B11" s="19"/>
      <c r="C11" s="15"/>
      <c r="D11" s="15"/>
      <c r="E11" s="15"/>
      <c r="F11" s="15"/>
      <c r="G11" s="15"/>
    </row>
    <row r="12" spans="2:10" ht="21.95" customHeight="1" x14ac:dyDescent="0.25">
      <c r="B12" s="22" t="s">
        <v>15</v>
      </c>
      <c r="C12" s="29">
        <f>C7</f>
        <v>2025</v>
      </c>
      <c r="D12" s="29">
        <f t="shared" ref="D12:G12" si="1">D7</f>
        <v>2026</v>
      </c>
      <c r="E12" s="29">
        <f t="shared" si="1"/>
        <v>2027</v>
      </c>
      <c r="F12" s="29">
        <f t="shared" si="1"/>
        <v>2028</v>
      </c>
      <c r="G12" s="29">
        <f t="shared" si="1"/>
        <v>2029</v>
      </c>
    </row>
    <row r="13" spans="2:10" ht="21.95" customHeight="1" x14ac:dyDescent="0.25">
      <c r="B13" s="19" t="s">
        <v>16</v>
      </c>
      <c r="C13" s="18">
        <v>0</v>
      </c>
      <c r="D13" s="18">
        <v>0</v>
      </c>
      <c r="E13" s="18">
        <v>0</v>
      </c>
      <c r="F13" s="18">
        <v>0</v>
      </c>
      <c r="G13" s="18">
        <v>0</v>
      </c>
    </row>
    <row r="14" spans="2:10" ht="27.75" thickBot="1" x14ac:dyDescent="0.3">
      <c r="B14" s="44" t="s">
        <v>17</v>
      </c>
      <c r="C14" s="26">
        <v>0</v>
      </c>
      <c r="D14" s="26">
        <v>0</v>
      </c>
      <c r="E14" s="26">
        <v>0</v>
      </c>
      <c r="F14" s="26">
        <v>0</v>
      </c>
      <c r="G14" s="26">
        <v>0</v>
      </c>
    </row>
    <row r="15" spans="2:10" ht="21.95" customHeight="1" x14ac:dyDescent="0.25">
      <c r="B15" s="24" t="s">
        <v>18</v>
      </c>
      <c r="C15" s="30" t="str">
        <f>IF(OR(SUM(C13)&lt;&gt;0,C14),C13+C14,"")</f>
        <v/>
      </c>
      <c r="D15" s="30" t="str">
        <f t="shared" ref="D15:G15" si="2">IF(OR(SUM(D13)&lt;&gt;0,D14),D13+D14,"")</f>
        <v/>
      </c>
      <c r="E15" s="30" t="str">
        <f t="shared" si="2"/>
        <v/>
      </c>
      <c r="F15" s="30" t="str">
        <f t="shared" si="2"/>
        <v/>
      </c>
      <c r="G15" s="30" t="str">
        <f t="shared" si="2"/>
        <v/>
      </c>
    </row>
    <row r="16" spans="2:10" s="6" customFormat="1" ht="21.95" customHeight="1" thickBot="1" x14ac:dyDescent="0.3">
      <c r="B16" s="20" t="s">
        <v>19</v>
      </c>
      <c r="C16" s="26">
        <v>0</v>
      </c>
      <c r="D16" s="26">
        <v>0</v>
      </c>
      <c r="E16" s="26">
        <v>0</v>
      </c>
      <c r="F16" s="26">
        <v>0</v>
      </c>
      <c r="G16" s="26">
        <v>0</v>
      </c>
      <c r="H16" s="7"/>
      <c r="I16"/>
    </row>
    <row r="17" spans="2:8" ht="25.5" x14ac:dyDescent="0.25">
      <c r="B17" s="45" t="s">
        <v>20</v>
      </c>
      <c r="C17" s="25" t="str">
        <f>IF(OR(SUM(C15)&lt;&gt;0,C16),C15-C16,"")</f>
        <v/>
      </c>
      <c r="D17" s="25" t="str">
        <f t="shared" ref="D17:G17" si="3">IF(OR(SUM(D15)&lt;&gt;0,D16),D15-D16,"")</f>
        <v/>
      </c>
      <c r="E17" s="25" t="str">
        <f t="shared" si="3"/>
        <v/>
      </c>
      <c r="F17" s="25" t="str">
        <f t="shared" si="3"/>
        <v/>
      </c>
      <c r="G17" s="25" t="str">
        <f t="shared" si="3"/>
        <v/>
      </c>
    </row>
    <row r="18" spans="2:8" ht="11.1" customHeight="1" x14ac:dyDescent="0.25">
      <c r="B18" s="19"/>
      <c r="C18" s="15"/>
      <c r="D18" s="15"/>
      <c r="E18" s="15"/>
      <c r="F18" s="15"/>
      <c r="G18" s="15"/>
      <c r="H18" s="5"/>
    </row>
    <row r="19" spans="2:8" ht="21.95" customHeight="1" thickBot="1" x14ac:dyDescent="0.3">
      <c r="B19" s="27" t="s">
        <v>21</v>
      </c>
      <c r="C19" s="28" t="str">
        <f>IF(OR(SUM(C10)&lt;&gt;0,SUM(C17)),SUM(C10)-SUM(C17),"")</f>
        <v/>
      </c>
      <c r="D19" s="28" t="str">
        <f t="shared" ref="D19:G19" si="4">IF(OR(SUM(D10)&lt;&gt;0,SUM(D17)),SUM(D10)-SUM(D17),"")</f>
        <v/>
      </c>
      <c r="E19" s="28" t="str">
        <f t="shared" si="4"/>
        <v/>
      </c>
      <c r="F19" s="28" t="str">
        <f t="shared" si="4"/>
        <v/>
      </c>
      <c r="G19" s="28" t="str">
        <f t="shared" si="4"/>
        <v/>
      </c>
      <c r="H19" s="5"/>
    </row>
    <row r="20" spans="2:8" ht="21.95" customHeight="1" thickTop="1" x14ac:dyDescent="0.25">
      <c r="B20" s="19"/>
      <c r="C20" s="15"/>
      <c r="D20" s="15"/>
      <c r="E20" s="15"/>
      <c r="F20" s="15"/>
      <c r="G20" s="15"/>
      <c r="H20" s="5"/>
    </row>
    <row r="21" spans="2:8" ht="21.95" customHeight="1" x14ac:dyDescent="0.25">
      <c r="B21" s="22" t="s">
        <v>22</v>
      </c>
      <c r="C21" s="29">
        <f>C7</f>
        <v>2025</v>
      </c>
      <c r="D21" s="29">
        <f t="shared" ref="D21:G21" si="5">D7</f>
        <v>2026</v>
      </c>
      <c r="E21" s="29">
        <f t="shared" si="5"/>
        <v>2027</v>
      </c>
      <c r="F21" s="29">
        <f t="shared" si="5"/>
        <v>2028</v>
      </c>
      <c r="G21" s="29">
        <f t="shared" si="5"/>
        <v>2029</v>
      </c>
      <c r="H21" s="5"/>
    </row>
    <row r="22" spans="2:8" ht="21.95" customHeight="1" x14ac:dyDescent="0.25">
      <c r="B22" s="19" t="s">
        <v>23</v>
      </c>
      <c r="C22" s="15"/>
      <c r="D22" s="15"/>
      <c r="E22" s="15"/>
      <c r="F22" s="15"/>
      <c r="G22" s="15"/>
      <c r="H22" s="5"/>
    </row>
    <row r="23" spans="2:8" ht="21.95" customHeight="1" x14ac:dyDescent="0.25">
      <c r="B23" s="20" t="s">
        <v>24</v>
      </c>
      <c r="C23" s="18">
        <v>0</v>
      </c>
      <c r="D23" s="18">
        <f>C23*105%</f>
        <v>0</v>
      </c>
      <c r="E23" s="18">
        <f t="shared" ref="E23:G25" si="6">D23*105%</f>
        <v>0</v>
      </c>
      <c r="F23" s="18">
        <f t="shared" si="6"/>
        <v>0</v>
      </c>
      <c r="G23" s="18">
        <f t="shared" si="6"/>
        <v>0</v>
      </c>
      <c r="H23" s="5"/>
    </row>
    <row r="24" spans="2:8" ht="21.95" customHeight="1" x14ac:dyDescent="0.25">
      <c r="B24" s="20" t="s">
        <v>25</v>
      </c>
      <c r="C24" s="18">
        <v>0</v>
      </c>
      <c r="D24" s="18">
        <f>C24*105%</f>
        <v>0</v>
      </c>
      <c r="E24" s="18">
        <f t="shared" si="6"/>
        <v>0</v>
      </c>
      <c r="F24" s="18">
        <f t="shared" si="6"/>
        <v>0</v>
      </c>
      <c r="G24" s="18">
        <f t="shared" si="6"/>
        <v>0</v>
      </c>
      <c r="H24" s="5"/>
    </row>
    <row r="25" spans="2:8" ht="21.95" customHeight="1" x14ac:dyDescent="0.25">
      <c r="B25" s="20" t="s">
        <v>26</v>
      </c>
      <c r="C25" s="18">
        <v>0</v>
      </c>
      <c r="D25" s="18">
        <f>C25*105%</f>
        <v>0</v>
      </c>
      <c r="E25" s="18">
        <f t="shared" si="6"/>
        <v>0</v>
      </c>
      <c r="F25" s="18">
        <f t="shared" si="6"/>
        <v>0</v>
      </c>
      <c r="G25" s="18">
        <f t="shared" si="6"/>
        <v>0</v>
      </c>
      <c r="H25" s="5"/>
    </row>
    <row r="26" spans="2:8" ht="21.95" customHeight="1" x14ac:dyDescent="0.25">
      <c r="B26" s="20" t="s">
        <v>27</v>
      </c>
      <c r="C26" s="18">
        <v>0</v>
      </c>
      <c r="D26" s="18">
        <f>C26*120%</f>
        <v>0</v>
      </c>
      <c r="E26" s="18">
        <f t="shared" ref="E26:G26" si="7">D26*120%</f>
        <v>0</v>
      </c>
      <c r="F26" s="18">
        <f t="shared" si="7"/>
        <v>0</v>
      </c>
      <c r="G26" s="18">
        <f t="shared" si="7"/>
        <v>0</v>
      </c>
      <c r="H26" s="5"/>
    </row>
    <row r="27" spans="2:8" ht="21.95" customHeight="1" thickBot="1" x14ac:dyDescent="0.3">
      <c r="B27" s="20" t="s">
        <v>28</v>
      </c>
      <c r="C27" s="26">
        <v>0</v>
      </c>
      <c r="D27" s="26">
        <v>0</v>
      </c>
      <c r="E27" s="26">
        <v>0</v>
      </c>
      <c r="F27" s="26">
        <v>0</v>
      </c>
      <c r="G27" s="26">
        <v>0</v>
      </c>
      <c r="H27" s="5"/>
    </row>
    <row r="28" spans="2:8" ht="21.95" customHeight="1" x14ac:dyDescent="0.25">
      <c r="B28" s="24" t="s">
        <v>29</v>
      </c>
      <c r="C28" s="25" t="str">
        <f>IF(SUM(C23:C27),SUM(C23:C27),"")</f>
        <v/>
      </c>
      <c r="D28" s="25" t="str">
        <f t="shared" ref="D28:G28" si="8">IF(SUM(D23:D27),SUM(D23:D27),"")</f>
        <v/>
      </c>
      <c r="E28" s="25" t="str">
        <f t="shared" si="8"/>
        <v/>
      </c>
      <c r="F28" s="25" t="str">
        <f t="shared" si="8"/>
        <v/>
      </c>
      <c r="G28" s="25" t="str">
        <f t="shared" si="8"/>
        <v/>
      </c>
      <c r="H28" s="5"/>
    </row>
    <row r="29" spans="2:8" ht="21.95" customHeight="1" x14ac:dyDescent="0.3">
      <c r="B29" s="19"/>
      <c r="C29" s="15"/>
      <c r="D29" s="15"/>
      <c r="E29" s="15"/>
      <c r="F29" s="15"/>
      <c r="G29" s="15"/>
      <c r="H29" s="8"/>
    </row>
    <row r="30" spans="2:8" ht="21.95" customHeight="1" x14ac:dyDescent="0.3">
      <c r="B30" s="22" t="s">
        <v>30</v>
      </c>
      <c r="C30" s="29">
        <f>C7</f>
        <v>2025</v>
      </c>
      <c r="D30" s="29">
        <f t="shared" ref="D30:G30" si="9">D7</f>
        <v>2026</v>
      </c>
      <c r="E30" s="29">
        <f t="shared" si="9"/>
        <v>2027</v>
      </c>
      <c r="F30" s="29">
        <f t="shared" si="9"/>
        <v>2028</v>
      </c>
      <c r="G30" s="29">
        <f t="shared" si="9"/>
        <v>2029</v>
      </c>
      <c r="H30" s="8"/>
    </row>
    <row r="31" spans="2:8" ht="21.95" customHeight="1" x14ac:dyDescent="0.25">
      <c r="B31" s="20" t="s">
        <v>24</v>
      </c>
      <c r="C31" s="18">
        <v>0</v>
      </c>
      <c r="D31" s="18">
        <f>C31*105%</f>
        <v>0</v>
      </c>
      <c r="E31" s="18">
        <f t="shared" ref="E31:G32" si="10">D31*105%</f>
        <v>0</v>
      </c>
      <c r="F31" s="18">
        <f t="shared" si="10"/>
        <v>0</v>
      </c>
      <c r="G31" s="18">
        <f t="shared" si="10"/>
        <v>0</v>
      </c>
    </row>
    <row r="32" spans="2:8" ht="21.95" customHeight="1" x14ac:dyDescent="0.25">
      <c r="B32" s="20" t="s">
        <v>31</v>
      </c>
      <c r="C32" s="18">
        <v>0</v>
      </c>
      <c r="D32" s="18">
        <f>C32*105%</f>
        <v>0</v>
      </c>
      <c r="E32" s="18">
        <f t="shared" si="10"/>
        <v>0</v>
      </c>
      <c r="F32" s="18">
        <f t="shared" si="10"/>
        <v>0</v>
      </c>
      <c r="G32" s="18">
        <f t="shared" si="10"/>
        <v>0</v>
      </c>
    </row>
    <row r="33" spans="1:8" ht="21.95" customHeight="1" x14ac:dyDescent="0.3">
      <c r="B33" s="44" t="s">
        <v>32</v>
      </c>
      <c r="C33" s="18">
        <v>0</v>
      </c>
      <c r="D33" s="18">
        <f>C33*105%</f>
        <v>0</v>
      </c>
      <c r="E33" s="18">
        <f t="shared" ref="E33" si="11">D33*105%</f>
        <v>0</v>
      </c>
      <c r="F33" s="18">
        <f t="shared" ref="F33" si="12">E33*105%</f>
        <v>0</v>
      </c>
      <c r="G33" s="18">
        <f t="shared" ref="G33" si="13">F33*105%</f>
        <v>0</v>
      </c>
      <c r="H33" s="8"/>
    </row>
    <row r="34" spans="1:8" ht="21.95" customHeight="1" thickBot="1" x14ac:dyDescent="0.35">
      <c r="B34" s="20" t="s">
        <v>33</v>
      </c>
      <c r="C34" s="26">
        <v>0</v>
      </c>
      <c r="D34" s="26">
        <f>C34*105%</f>
        <v>0</v>
      </c>
      <c r="E34" s="26">
        <f t="shared" ref="E34:G34" si="14">D34*105%</f>
        <v>0</v>
      </c>
      <c r="F34" s="26">
        <f t="shared" si="14"/>
        <v>0</v>
      </c>
      <c r="G34" s="26">
        <f t="shared" si="14"/>
        <v>0</v>
      </c>
      <c r="H34" s="8"/>
    </row>
    <row r="35" spans="1:8" ht="25.5" x14ac:dyDescent="0.25">
      <c r="B35" s="45" t="s">
        <v>34</v>
      </c>
      <c r="C35" s="31" t="str">
        <f>IF(SUM(C31:C34),SUM(C31:C34),"")</f>
        <v/>
      </c>
      <c r="D35" s="31" t="str">
        <f>IF(SUM(D31:D34),SUM(D31:D34),"")</f>
        <v/>
      </c>
      <c r="E35" s="31" t="str">
        <f>IF(SUM(E31:E34),SUM(E31:E34),"")</f>
        <v/>
      </c>
      <c r="F35" s="31" t="str">
        <f>IF(SUM(F31:F34),SUM(F31:F34),"")</f>
        <v/>
      </c>
      <c r="G35" s="31" t="str">
        <f>IF(SUM(G31:G34),SUM(G31:G34),"")</f>
        <v/>
      </c>
    </row>
    <row r="36" spans="1:8" ht="21.95" customHeight="1" x14ac:dyDescent="0.25">
      <c r="B36" s="19"/>
      <c r="C36" s="15"/>
      <c r="D36" s="15"/>
      <c r="E36" s="15"/>
      <c r="F36" s="15"/>
      <c r="G36" s="15"/>
    </row>
    <row r="37" spans="1:8" ht="21.95" customHeight="1" thickBot="1" x14ac:dyDescent="0.3">
      <c r="B37" s="27" t="s">
        <v>35</v>
      </c>
      <c r="C37" s="32" t="str">
        <f>IF(OR(SUM(C28)&lt;&gt;0,SUM(C35)),SUM(C28)+SUM(C35),"")</f>
        <v/>
      </c>
      <c r="D37" s="32" t="str">
        <f>IF(OR(SUM(D28)&lt;&gt;0,SUM(D35)),SUM(D28)+SUM(D35),"")</f>
        <v/>
      </c>
      <c r="E37" s="32" t="str">
        <f>IF(OR(SUM(E28)&lt;&gt;0,SUM(E35)),SUM(E28)+SUM(E35),"")</f>
        <v/>
      </c>
      <c r="F37" s="32" t="str">
        <f>IF(OR(SUM(F28)&lt;&gt;0,SUM(F35)),SUM(F28)+SUM(F35),"")</f>
        <v/>
      </c>
      <c r="G37" s="32" t="str">
        <f>IF(OR(SUM(G28)&lt;&gt;0,SUM(G35)),SUM(G28)+SUM(G35),"")</f>
        <v/>
      </c>
    </row>
    <row r="38" spans="1:8" ht="21.95" customHeight="1" thickTop="1" x14ac:dyDescent="0.25">
      <c r="B38" s="19"/>
      <c r="C38" s="15"/>
      <c r="D38" s="15"/>
      <c r="E38" s="15"/>
      <c r="F38" s="15"/>
      <c r="G38" s="15"/>
    </row>
    <row r="39" spans="1:8" ht="21.95" customHeight="1" x14ac:dyDescent="0.25">
      <c r="B39" s="33" t="s">
        <v>36</v>
      </c>
      <c r="C39" s="34" t="str">
        <f>IF(OR(SUM(C19)&lt;&gt;0,C37),SUM(C19)-SUM(C37),"")</f>
        <v/>
      </c>
      <c r="D39" s="34" t="str">
        <f>IF(OR(SUM(D19)&lt;&gt;0,D37),SUM(D19)-SUM(D37),"")</f>
        <v/>
      </c>
      <c r="E39" s="34" t="str">
        <f>IF(OR(SUM(E19)&lt;&gt;0,E37),SUM(E19)-SUM(E37),"")</f>
        <v/>
      </c>
      <c r="F39" s="34" t="str">
        <f>IF(OR(SUM(F19)&lt;&gt;0,F37),SUM(F19)-SUM(F37),"")</f>
        <v/>
      </c>
      <c r="G39" s="34" t="str">
        <f>IF(OR(SUM(G19)&lt;&gt;0,G37),SUM(G19)-SUM(G37),"")</f>
        <v/>
      </c>
    </row>
    <row r="40" spans="1:8" ht="21.95" customHeight="1" thickBot="1" x14ac:dyDescent="0.3">
      <c r="B40" s="20" t="s">
        <v>37</v>
      </c>
      <c r="C40" s="26" t="e">
        <f>IF(C39&gt;=0,C39*0.2,"0")</f>
        <v>#VALUE!</v>
      </c>
      <c r="D40" s="26" t="e">
        <f t="shared" ref="D40:G40" si="15">IF(D39&gt;=0,D39*0.2,"0")</f>
        <v>#VALUE!</v>
      </c>
      <c r="E40" s="26" t="e">
        <f t="shared" si="15"/>
        <v>#VALUE!</v>
      </c>
      <c r="F40" s="26" t="e">
        <f t="shared" si="15"/>
        <v>#VALUE!</v>
      </c>
      <c r="G40" s="26" t="e">
        <f t="shared" si="15"/>
        <v>#VALUE!</v>
      </c>
    </row>
    <row r="41" spans="1:8" ht="21.95" customHeight="1" x14ac:dyDescent="0.25">
      <c r="B41" s="24" t="s">
        <v>38</v>
      </c>
      <c r="C41" s="30" t="e">
        <f>IF(OR(SUM(C39)&lt;&gt;0,C40),C39-C40,"")</f>
        <v>#VALUE!</v>
      </c>
      <c r="D41" s="30" t="e">
        <f t="shared" ref="D41:G41" si="16">IF(OR(SUM(D39)&lt;&gt;0,D40),D39-D40,"")</f>
        <v>#VALUE!</v>
      </c>
      <c r="E41" s="30" t="e">
        <f t="shared" si="16"/>
        <v>#VALUE!</v>
      </c>
      <c r="F41" s="30" t="e">
        <f t="shared" si="16"/>
        <v>#VALUE!</v>
      </c>
      <c r="G41" s="30" t="e">
        <f t="shared" si="16"/>
        <v>#VALUE!</v>
      </c>
    </row>
    <row r="42" spans="1:8" ht="11.1" customHeight="1" x14ac:dyDescent="0.25">
      <c r="B42" s="19"/>
      <c r="C42" s="15"/>
      <c r="D42" s="15"/>
      <c r="E42" s="15"/>
      <c r="F42" s="15"/>
      <c r="G42" s="15"/>
    </row>
    <row r="43" spans="1:8" ht="21.95" customHeight="1" x14ac:dyDescent="0.25">
      <c r="B43" s="19" t="s">
        <v>39</v>
      </c>
      <c r="C43" s="18">
        <v>0</v>
      </c>
      <c r="D43" s="18">
        <v>0</v>
      </c>
      <c r="E43" s="18">
        <v>0</v>
      </c>
      <c r="F43" s="18">
        <v>0</v>
      </c>
      <c r="G43" s="18">
        <v>0</v>
      </c>
    </row>
    <row r="44" spans="1:8" ht="27.75" thickBot="1" x14ac:dyDescent="0.3">
      <c r="B44" s="46" t="s">
        <v>40</v>
      </c>
      <c r="C44" s="26">
        <v>0</v>
      </c>
      <c r="D44" s="26">
        <v>0</v>
      </c>
      <c r="E44" s="26">
        <v>0</v>
      </c>
      <c r="F44" s="26">
        <v>0</v>
      </c>
      <c r="G44" s="26">
        <v>0</v>
      </c>
    </row>
    <row r="45" spans="1:8" ht="21.95" customHeight="1" x14ac:dyDescent="0.25">
      <c r="B45" s="24" t="s">
        <v>41</v>
      </c>
      <c r="C45" s="31" t="e">
        <f>IF(OR(OR(SUM(C41)&lt;&gt;0,C43),C44),C41+C43-C44,"")</f>
        <v>#VALUE!</v>
      </c>
      <c r="D45" s="31" t="e">
        <f>IF(OR(OR(SUM(D41)&lt;&gt;0,D43),D44),D41+D43-D44,"")</f>
        <v>#VALUE!</v>
      </c>
      <c r="E45" s="31" t="e">
        <f t="shared" ref="E45:G45" si="17">IF(OR(OR(SUM(E41)&lt;&gt;0,E43),E44),E41+E43-E44,"")</f>
        <v>#VALUE!</v>
      </c>
      <c r="F45" s="31" t="e">
        <f t="shared" si="17"/>
        <v>#VALUE!</v>
      </c>
      <c r="G45" s="31" t="e">
        <f t="shared" si="17"/>
        <v>#VALUE!</v>
      </c>
    </row>
    <row r="46" spans="1:8" s="13" customFormat="1" ht="14.45" customHeight="1" x14ac:dyDescent="0.25">
      <c r="B46" s="2"/>
      <c r="C46" s="14"/>
      <c r="D46" s="14"/>
      <c r="E46" s="14"/>
      <c r="F46" s="14"/>
      <c r="G46" s="14"/>
    </row>
    <row r="47" spans="1:8" s="13" customFormat="1" ht="15" customHeight="1" x14ac:dyDescent="0.25">
      <c r="A47" s="12"/>
      <c r="B47" s="12"/>
      <c r="C47" s="12"/>
      <c r="D47" s="12"/>
      <c r="E47" s="12"/>
      <c r="F47" s="12"/>
      <c r="G47" s="12"/>
      <c r="H47" s="12"/>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sheetData>
  <mergeCells count="1">
    <mergeCell ref="E2:G2"/>
  </mergeCells>
  <hyperlinks>
    <hyperlink ref="B47" r:id="rId1" display="https://www.smartsheet.com/try-it?trp=8552&amp;lx=FloxIDWkDdp3EeuK7sFJxg&amp;lpa=bill-to-invoice&amp;utm_source=integrated+content&amp;utm_campaign=/top-excel-accounting-templates&amp;utm_medium=bill+template" xr:uid="{5C9B10DE-09EF-0C4B-9062-00E16FFACE88}"/>
    <hyperlink ref="C47" r:id="rId2" display="https://www.smartsheet.com/try-it?trp=8552&amp;lx=FloxIDWkDdp3EeuK7sFJxg&amp;lpa=bill-to-invoice&amp;utm_source=integrated+content&amp;utm_campaign=/top-excel-accounting-templates&amp;utm_medium=bill+template" xr:uid="{09E48A13-6F25-DE47-BCD0-82B5C361C523}"/>
    <hyperlink ref="H47" r:id="rId3" display="https://www.smartsheet.com/try-it?trp=8552&amp;lx=FloxIDWkDdp3EeuK7sFJxg&amp;lpa=bill-to-invoice&amp;utm_source=integrated+content&amp;utm_campaign=/top-excel-accounting-templates&amp;utm_medium=bill+template" xr:uid="{95890715-5468-8E4E-9260-D205E5B414F0}"/>
    <hyperlink ref="B48" r:id="rId4" display="https://www.smartsheet.com/try-it?trp=8552&amp;lx=FloxIDWkDdp3EeuK7sFJxg&amp;lpa=bill-to-invoice&amp;utm_source=integrated+content&amp;utm_campaign=/top-excel-accounting-templates&amp;utm_medium=bill+template" xr:uid="{79AFE6A9-EB34-754F-8157-4AE51A4C150B}"/>
    <hyperlink ref="C48" r:id="rId5" display="https://www.smartsheet.com/try-it?trp=8552&amp;lx=FloxIDWkDdp3EeuK7sFJxg&amp;lpa=bill-to-invoice&amp;utm_source=integrated+content&amp;utm_campaign=/top-excel-accounting-templates&amp;utm_medium=bill+template" xr:uid="{234FF97C-D27A-F14A-B715-8750F42AC0E3}"/>
    <hyperlink ref="H48" r:id="rId6" display="https://www.smartsheet.com/try-it?trp=8552&amp;lx=FloxIDWkDdp3EeuK7sFJxg&amp;lpa=bill-to-invoice&amp;utm_source=integrated+content&amp;utm_campaign=/top-excel-accounting-templates&amp;utm_medium=bill+template" xr:uid="{A1D75ED7-5582-E84C-B0FF-D684BD636B96}"/>
    <hyperlink ref="B49" r:id="rId7" display="https://www.smartsheet.com/try-it?trp=8552&amp;lx=FloxIDWkDdp3EeuK7sFJxg&amp;lpa=bill-to-invoice&amp;utm_source=integrated+content&amp;utm_campaign=/top-excel-accounting-templates&amp;utm_medium=bill+template" xr:uid="{85B267A7-CDD4-6949-A172-8738C3F75391}"/>
    <hyperlink ref="C49" r:id="rId8" display="https://www.smartsheet.com/try-it?trp=8552&amp;lx=FloxIDWkDdp3EeuK7sFJxg&amp;lpa=bill-to-invoice&amp;utm_source=integrated+content&amp;utm_campaign=/top-excel-accounting-templates&amp;utm_medium=bill+template" xr:uid="{750704F2-AA6F-354E-B04A-67A9473F0B1B}"/>
    <hyperlink ref="H49" r:id="rId9" display="https://www.smartsheet.com/try-it?trp=8552&amp;lx=FloxIDWkDdp3EeuK7sFJxg&amp;lpa=bill-to-invoice&amp;utm_source=integrated+content&amp;utm_campaign=/top-excel-accounting-templates&amp;utm_medium=bill+template" xr:uid="{C5A0F339-6279-ED40-9196-6E008E3D5C6D}"/>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2" sqref="B2"/>
    </sheetView>
  </sheetViews>
  <sheetFormatPr defaultColWidth="11.85546875" defaultRowHeight="15" x14ac:dyDescent="0.25"/>
  <cols>
    <col min="1" max="1" width="3.7109375" style="10" customWidth="1"/>
    <col min="2" max="2" width="96.28515625" style="10" customWidth="1"/>
    <col min="3" max="16384" width="11.85546875" style="10"/>
  </cols>
  <sheetData>
    <row r="1" spans="2:2" ht="20.100000000000001" customHeight="1" x14ac:dyDescent="0.25"/>
    <row r="2" spans="2:2" ht="105" customHeight="1" x14ac:dyDescent="0.25">
      <c r="B2" s="11"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AMOSTRA - Lucro e Perda anual</vt:lpstr>
      <vt:lpstr>EM BRANCO - Lucro e perda anual</vt:lpstr>
      <vt:lpstr>– Aviso de isenção de responsab</vt:lpstr>
      <vt:lpstr>'AMOSTRA - Lucro e Perda anual'!Print_Area</vt:lpstr>
      <vt:lpstr>'EM BRANCO - Lucro e perda anual'!Print_Area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2023-12-18T22:23:06Z</dcterms:modified>
</cp:coreProperties>
</file>