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roi-calculation-templates - DE^JES^JFR^JIT^JPT^JJP/"/>
    </mc:Choice>
  </mc:AlternateContent>
  <xr:revisionPtr revIDLastSave="6" documentId="13_ncr:1_{676E730A-B815-4A5C-8C14-33A6C7437D64}" xr6:coauthVersionLast="47" xr6:coauthVersionMax="47" xr10:uidLastSave="{D4C96F25-7A87-4570-AD8A-C2A90A44A71F}"/>
  <bookViews>
    <workbookView xWindow="-120" yWindow="-120" windowWidth="20730" windowHeight="11160" tabRatio="759" xr2:uid="{00000000-000D-0000-FFFF-FFFF00000000}"/>
  </bookViews>
  <sheets>
    <sheet name="Qualitätsverbesserungs-ROI im 1" sheetId="8" r:id="rId1"/>
    <sheet name="Qualitätsverbesserungs-ROI im 2" sheetId="10" r:id="rId2"/>
    <sheet name="– Haftungsausschluss –"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46" i="10" l="1"/>
  <c r="F259" i="8"/>
  <c r="F257" i="8"/>
  <c r="F255" i="8"/>
  <c r="F254" i="8"/>
  <c r="F253" i="8"/>
  <c r="F252" i="8"/>
  <c r="F251" i="8"/>
  <c r="F250" i="8"/>
  <c r="F249" i="8"/>
  <c r="F248" i="8"/>
  <c r="F247" i="8"/>
  <c r="E259" i="8"/>
  <c r="E257" i="8"/>
  <c r="E255" i="8"/>
  <c r="E254" i="8"/>
  <c r="E253" i="8"/>
  <c r="E252" i="8"/>
  <c r="E251" i="8"/>
  <c r="E250" i="8"/>
  <c r="E249" i="8"/>
  <c r="E248" i="8"/>
  <c r="E247" i="8"/>
  <c r="D259" i="8"/>
  <c r="D257" i="8"/>
  <c r="D255" i="8"/>
  <c r="D254" i="8"/>
  <c r="D253" i="8"/>
  <c r="D252" i="8"/>
  <c r="D251" i="8"/>
  <c r="D250" i="8"/>
  <c r="D249" i="8"/>
  <c r="D248" i="8"/>
  <c r="D247" i="8"/>
  <c r="F242" i="8"/>
  <c r="F241" i="8"/>
  <c r="F240" i="8"/>
  <c r="F239" i="8"/>
  <c r="F238" i="8"/>
  <c r="F237" i="8"/>
  <c r="F236" i="8"/>
  <c r="F235" i="8"/>
  <c r="F234" i="8"/>
  <c r="E242" i="8"/>
  <c r="E241" i="8"/>
  <c r="E240" i="8"/>
  <c r="E239" i="8"/>
  <c r="E238" i="8"/>
  <c r="E237" i="8"/>
  <c r="E236" i="8"/>
  <c r="E235" i="8"/>
  <c r="E234" i="8"/>
  <c r="D242" i="8"/>
  <c r="D241" i="8"/>
  <c r="D240" i="8"/>
  <c r="D239" i="8"/>
  <c r="D238" i="8"/>
  <c r="D237" i="8"/>
  <c r="D236" i="8"/>
  <c r="D235" i="8"/>
  <c r="D234" i="8"/>
  <c r="C242" i="8"/>
  <c r="C241" i="8"/>
  <c r="C240" i="8"/>
  <c r="C239" i="8"/>
  <c r="C238" i="8"/>
  <c r="C237" i="8"/>
  <c r="C236" i="8"/>
  <c r="C235" i="8"/>
  <c r="C234" i="8"/>
  <c r="C231" i="8"/>
  <c r="C202" i="8"/>
  <c r="C170" i="8"/>
  <c r="F114"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4" i="8"/>
  <c r="D157" i="8"/>
  <c r="D150" i="8"/>
  <c r="D143" i="8"/>
  <c r="D133" i="8"/>
  <c r="D129" i="8"/>
  <c r="D128" i="8"/>
  <c r="D127" i="8"/>
  <c r="D123" i="8"/>
  <c r="D122" i="8"/>
  <c r="D121" i="8"/>
  <c r="D118" i="8"/>
  <c r="D117" i="8"/>
  <c r="D116" i="8"/>
  <c r="C161" i="8"/>
  <c r="C160" i="8"/>
  <c r="C159" i="8"/>
  <c r="C158" i="8"/>
  <c r="C157" i="8"/>
  <c r="C156" i="8"/>
  <c r="C155" i="8"/>
  <c r="C154" i="8"/>
  <c r="C153" i="8"/>
  <c r="C152" i="8"/>
  <c r="C151" i="8"/>
  <c r="C150" i="8"/>
  <c r="C149" i="8"/>
  <c r="C148" i="8"/>
  <c r="C147" i="8"/>
  <c r="C146" i="8"/>
  <c r="C145" i="8"/>
  <c r="C144" i="8"/>
  <c r="C143" i="8"/>
  <c r="C142" i="8"/>
  <c r="C141" i="8"/>
  <c r="C140" i="8"/>
  <c r="C139" i="8"/>
  <c r="C138" i="8"/>
  <c r="C137" i="8"/>
  <c r="C136" i="8"/>
  <c r="C135" i="8"/>
  <c r="C134" i="8"/>
  <c r="C133" i="8"/>
  <c r="C132" i="8"/>
  <c r="C131" i="8"/>
  <c r="C130" i="8"/>
  <c r="C129" i="8"/>
  <c r="C128" i="8"/>
  <c r="C127" i="8"/>
  <c r="C126" i="8"/>
  <c r="C125" i="8"/>
  <c r="C124" i="8"/>
  <c r="C123" i="8"/>
  <c r="C122" i="8"/>
  <c r="C121" i="8"/>
  <c r="C120" i="8"/>
  <c r="C119" i="8"/>
  <c r="C118" i="8"/>
  <c r="C117" i="8"/>
  <c r="C116" i="8"/>
  <c r="C111" i="8"/>
  <c r="F256" i="8"/>
  <c r="F258" i="8"/>
  <c r="F260" i="8"/>
  <c r="F41" i="8"/>
  <c r="F40" i="8"/>
  <c r="F34" i="8"/>
  <c r="E256" i="8"/>
  <c r="E258" i="8"/>
  <c r="E260" i="8"/>
  <c r="E41" i="8"/>
  <c r="E40" i="8"/>
  <c r="E34" i="8"/>
  <c r="D256" i="8"/>
  <c r="D258" i="8"/>
  <c r="D260" i="8"/>
  <c r="D41" i="8"/>
  <c r="D40" i="8"/>
  <c r="F117" i="8"/>
  <c r="F118" i="8"/>
  <c r="F122" i="8"/>
  <c r="F123" i="8"/>
  <c r="F128" i="8"/>
  <c r="F129" i="8"/>
  <c r="F119" i="8"/>
  <c r="F120" i="8"/>
  <c r="F124" i="8"/>
  <c r="F125" i="8"/>
  <c r="F126" i="8"/>
  <c r="F130" i="8"/>
  <c r="F131" i="8"/>
  <c r="F132" i="8"/>
  <c r="F134" i="8"/>
  <c r="F135" i="8"/>
  <c r="F136" i="8"/>
  <c r="F137" i="8"/>
  <c r="F138" i="8"/>
  <c r="F140" i="8"/>
  <c r="F141" i="8"/>
  <c r="F142" i="8"/>
  <c r="F144" i="8"/>
  <c r="F145" i="8"/>
  <c r="F146" i="8"/>
  <c r="F147" i="8"/>
  <c r="F148" i="8"/>
  <c r="F149" i="8"/>
  <c r="F151" i="8"/>
  <c r="F152" i="8"/>
  <c r="F153" i="8"/>
  <c r="F154" i="8"/>
  <c r="F155" i="8"/>
  <c r="F156" i="8"/>
  <c r="F158" i="8"/>
  <c r="F159" i="8"/>
  <c r="F160" i="8"/>
  <c r="F161" i="8"/>
  <c r="F163" i="8"/>
  <c r="F165" i="8"/>
  <c r="F167" i="8"/>
  <c r="D34" i="8"/>
  <c r="C33" i="8"/>
  <c r="C29" i="8"/>
  <c r="F15" i="8"/>
  <c r="F14" i="8"/>
  <c r="F8" i="8"/>
  <c r="E8" i="8"/>
  <c r="E14" i="8"/>
  <c r="E15" i="8"/>
  <c r="D15" i="8"/>
  <c r="D14" i="8"/>
  <c r="D8" i="8"/>
  <c r="C7" i="8"/>
  <c r="C3" i="8"/>
  <c r="F257" i="10"/>
  <c r="F255" i="10"/>
  <c r="F253" i="10"/>
  <c r="F252" i="10"/>
  <c r="F251" i="10"/>
  <c r="F250" i="10"/>
  <c r="F249" i="10"/>
  <c r="F248" i="10"/>
  <c r="F247" i="10"/>
  <c r="F246" i="10"/>
  <c r="F245" i="10"/>
  <c r="F240" i="10"/>
  <c r="F239" i="10"/>
  <c r="F238" i="10"/>
  <c r="F237" i="10"/>
  <c r="F236" i="10"/>
  <c r="F235" i="10"/>
  <c r="F234" i="10"/>
  <c r="F233" i="10"/>
  <c r="F232" i="10"/>
  <c r="F112" i="10"/>
  <c r="F254" i="10"/>
  <c r="F256" i="10"/>
  <c r="F258" i="10"/>
  <c r="F39" i="10"/>
  <c r="F38" i="10"/>
  <c r="F32" i="10"/>
  <c r="F15" i="10"/>
  <c r="F14" i="10"/>
  <c r="F8" i="10"/>
  <c r="E240" i="10"/>
  <c r="E239" i="10"/>
  <c r="E238" i="10"/>
  <c r="E237" i="10"/>
  <c r="E236" i="10"/>
  <c r="E235" i="10"/>
  <c r="E234" i="10"/>
  <c r="E233" i="10"/>
  <c r="E232"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2" i="10"/>
  <c r="E245" i="10"/>
  <c r="E246" i="10"/>
  <c r="E247" i="10"/>
  <c r="E248" i="10"/>
  <c r="E249" i="10"/>
  <c r="E250" i="10"/>
  <c r="E251" i="10"/>
  <c r="E252" i="10"/>
  <c r="E253" i="10"/>
  <c r="E254" i="10"/>
  <c r="E256" i="10"/>
  <c r="E258" i="10"/>
  <c r="E39" i="10"/>
  <c r="E38" i="10"/>
  <c r="E32" i="10"/>
  <c r="E15" i="10"/>
  <c r="E14" i="10"/>
  <c r="E8" i="10"/>
  <c r="D243" i="10"/>
  <c r="D240" i="10"/>
  <c r="D239" i="10"/>
  <c r="D238" i="10"/>
  <c r="D237" i="10"/>
  <c r="D236" i="10"/>
  <c r="D235" i="10"/>
  <c r="D234" i="10"/>
  <c r="D233" i="10"/>
  <c r="D232" i="10"/>
  <c r="D214" i="10"/>
  <c r="D155" i="10"/>
  <c r="D148" i="10"/>
  <c r="D141" i="10"/>
  <c r="D131" i="10"/>
  <c r="D127" i="10"/>
  <c r="D126" i="10"/>
  <c r="D125" i="10"/>
  <c r="D121" i="10"/>
  <c r="D120" i="10"/>
  <c r="D119" i="10"/>
  <c r="D116" i="10"/>
  <c r="D115" i="10"/>
  <c r="D114" i="10"/>
  <c r="D245" i="10"/>
  <c r="D247" i="10"/>
  <c r="D248" i="10"/>
  <c r="D249" i="10"/>
  <c r="D250" i="10"/>
  <c r="D251" i="10"/>
  <c r="D252" i="10"/>
  <c r="D253" i="10"/>
  <c r="D254" i="10"/>
  <c r="D256" i="10"/>
  <c r="D258" i="10"/>
  <c r="D39" i="10"/>
  <c r="D38" i="10"/>
  <c r="F115" i="10"/>
  <c r="F116" i="10"/>
  <c r="F120" i="10"/>
  <c r="F121" i="10"/>
  <c r="F126" i="10"/>
  <c r="F127" i="10"/>
  <c r="F117" i="10"/>
  <c r="F118" i="10"/>
  <c r="F122" i="10"/>
  <c r="F123" i="10"/>
  <c r="F124" i="10"/>
  <c r="F128" i="10"/>
  <c r="F129" i="10"/>
  <c r="F130" i="10"/>
  <c r="F132" i="10"/>
  <c r="F133" i="10"/>
  <c r="F134" i="10"/>
  <c r="F135" i="10"/>
  <c r="F136" i="10"/>
  <c r="F138" i="10"/>
  <c r="F139" i="10"/>
  <c r="F140" i="10"/>
  <c r="F142" i="10"/>
  <c r="F143" i="10"/>
  <c r="F144" i="10"/>
  <c r="F145" i="10"/>
  <c r="F146" i="10"/>
  <c r="F147" i="10"/>
  <c r="F149" i="10"/>
  <c r="F150" i="10"/>
  <c r="F151" i="10"/>
  <c r="F152" i="10"/>
  <c r="F153" i="10"/>
  <c r="F154" i="10"/>
  <c r="F156" i="10"/>
  <c r="F157" i="10"/>
  <c r="F158" i="10"/>
  <c r="F159" i="10"/>
  <c r="F161" i="10"/>
  <c r="F163" i="10"/>
  <c r="F165" i="10"/>
  <c r="D32" i="10"/>
  <c r="D15" i="10"/>
  <c r="D14" i="10"/>
  <c r="D8" i="10"/>
  <c r="E257" i="10"/>
  <c r="E255" i="10"/>
  <c r="D255" i="10"/>
  <c r="D257" i="10"/>
  <c r="C157" i="10"/>
  <c r="C156" i="10"/>
  <c r="C155" i="10"/>
  <c r="C154" i="10"/>
  <c r="C153" i="10"/>
  <c r="C152" i="10"/>
  <c r="C151" i="10"/>
  <c r="C150" i="10"/>
  <c r="C149" i="10"/>
  <c r="C148" i="10"/>
  <c r="C147" i="10"/>
  <c r="C146" i="10"/>
  <c r="C145" i="10"/>
  <c r="C144" i="10"/>
  <c r="C143" i="10"/>
  <c r="C142" i="10"/>
  <c r="C141" i="10"/>
  <c r="C140" i="10"/>
  <c r="C139" i="10"/>
  <c r="C138" i="10"/>
  <c r="C137" i="10"/>
  <c r="C136" i="10"/>
  <c r="C135" i="10"/>
  <c r="C134" i="10"/>
  <c r="C133" i="10"/>
  <c r="C132" i="10"/>
  <c r="C131" i="10"/>
  <c r="C130" i="10"/>
  <c r="C129" i="10"/>
  <c r="C128" i="10"/>
  <c r="C127" i="10"/>
  <c r="C126" i="10"/>
  <c r="C125" i="10"/>
  <c r="C124" i="10"/>
  <c r="C123" i="10"/>
  <c r="C122" i="10"/>
  <c r="C121" i="10"/>
  <c r="C120" i="10"/>
  <c r="C119" i="10"/>
  <c r="C118" i="10"/>
  <c r="C117" i="10"/>
  <c r="C116" i="10"/>
  <c r="C115" i="10"/>
  <c r="C114" i="10"/>
  <c r="C158" i="10"/>
  <c r="C159" i="10"/>
  <c r="C168" i="10"/>
  <c r="C200" i="10"/>
  <c r="C229" i="10"/>
  <c r="C240" i="10"/>
  <c r="C239" i="10"/>
  <c r="C238" i="10"/>
  <c r="C237" i="10"/>
  <c r="C236" i="10"/>
  <c r="C235" i="10"/>
  <c r="C233" i="10"/>
  <c r="C234" i="10"/>
  <c r="C31" i="10"/>
  <c r="C7" i="10"/>
  <c r="C3" i="10"/>
  <c r="F194" i="8"/>
  <c r="C232" i="10"/>
  <c r="E194" i="8"/>
  <c r="D194" i="8"/>
  <c r="D216" i="8"/>
  <c r="F224" i="8"/>
  <c r="E224" i="8"/>
  <c r="D224" i="8"/>
  <c r="F223" i="8"/>
  <c r="E223" i="8"/>
  <c r="D223" i="8"/>
  <c r="F222" i="8"/>
  <c r="E222" i="8"/>
  <c r="D222" i="8"/>
  <c r="F221" i="8"/>
  <c r="E221" i="8"/>
  <c r="D221" i="8"/>
  <c r="F220" i="8"/>
  <c r="E220" i="8"/>
  <c r="D220" i="8"/>
  <c r="F219" i="8"/>
  <c r="E219" i="8"/>
  <c r="D219" i="8"/>
  <c r="F218" i="8"/>
  <c r="E218" i="8"/>
  <c r="D218" i="8"/>
  <c r="F241" i="10"/>
  <c r="E241" i="10"/>
  <c r="D241" i="10"/>
  <c r="C241" i="10"/>
  <c r="F216" i="10"/>
  <c r="F217" i="10"/>
  <c r="F218" i="10"/>
  <c r="F219" i="10"/>
  <c r="F220" i="10"/>
  <c r="F221" i="10"/>
  <c r="F222" i="10"/>
  <c r="F223" i="10"/>
  <c r="F224" i="10"/>
  <c r="F225" i="10"/>
  <c r="E216" i="10"/>
  <c r="E217" i="10"/>
  <c r="E218" i="10"/>
  <c r="E219" i="10"/>
  <c r="E220" i="10"/>
  <c r="E221" i="10"/>
  <c r="E222" i="10"/>
  <c r="E223" i="10"/>
  <c r="E224" i="10"/>
  <c r="E225" i="10"/>
  <c r="D216" i="10"/>
  <c r="D217" i="10"/>
  <c r="D218" i="10"/>
  <c r="D219" i="10"/>
  <c r="D220" i="10"/>
  <c r="D221" i="10"/>
  <c r="D222" i="10"/>
  <c r="D223" i="10"/>
  <c r="D224" i="10"/>
  <c r="D225" i="10"/>
  <c r="C214" i="10"/>
  <c r="F212" i="10"/>
  <c r="E212" i="10"/>
  <c r="D212" i="10"/>
  <c r="C212" i="10"/>
  <c r="F184" i="10"/>
  <c r="F185" i="10"/>
  <c r="F186" i="10"/>
  <c r="F187" i="10"/>
  <c r="F188" i="10"/>
  <c r="F189" i="10"/>
  <c r="F190" i="10"/>
  <c r="F191" i="10"/>
  <c r="F192" i="10"/>
  <c r="F193" i="10"/>
  <c r="F195" i="10"/>
  <c r="F197" i="10"/>
  <c r="E184" i="10"/>
  <c r="E185" i="10"/>
  <c r="E186" i="10"/>
  <c r="E187" i="10"/>
  <c r="E188" i="10"/>
  <c r="E189" i="10"/>
  <c r="E190" i="10"/>
  <c r="E191" i="10"/>
  <c r="E192" i="10"/>
  <c r="E193" i="10"/>
  <c r="E195" i="10"/>
  <c r="E197" i="10"/>
  <c r="D184" i="10"/>
  <c r="D185" i="10"/>
  <c r="D186" i="10"/>
  <c r="D187" i="10"/>
  <c r="D188" i="10"/>
  <c r="D189" i="10"/>
  <c r="D190" i="10"/>
  <c r="D191" i="10"/>
  <c r="D192" i="10"/>
  <c r="D193" i="10"/>
  <c r="D195" i="10"/>
  <c r="D197" i="10"/>
  <c r="F180" i="10"/>
  <c r="E180" i="10"/>
  <c r="D180" i="10"/>
  <c r="C180" i="10"/>
  <c r="L115" i="10"/>
  <c r="L116" i="10"/>
  <c r="L117" i="10"/>
  <c r="L118" i="10"/>
  <c r="L120" i="10"/>
  <c r="L121" i="10"/>
  <c r="L122" i="10"/>
  <c r="L123" i="10"/>
  <c r="L124" i="10"/>
  <c r="L126" i="10"/>
  <c r="L127" i="10"/>
  <c r="L128" i="10"/>
  <c r="L129" i="10"/>
  <c r="L130" i="10"/>
  <c r="L132" i="10"/>
  <c r="L133" i="10"/>
  <c r="L134" i="10"/>
  <c r="L135" i="10"/>
  <c r="L136" i="10"/>
  <c r="L138" i="10"/>
  <c r="L139" i="10"/>
  <c r="L140" i="10"/>
  <c r="L142" i="10"/>
  <c r="L143" i="10"/>
  <c r="L144" i="10"/>
  <c r="L145" i="10"/>
  <c r="L146" i="10"/>
  <c r="L147" i="10"/>
  <c r="L149" i="10"/>
  <c r="L150" i="10"/>
  <c r="L151" i="10"/>
  <c r="L152" i="10"/>
  <c r="L153" i="10"/>
  <c r="L154" i="10"/>
  <c r="L156" i="10"/>
  <c r="L157" i="10"/>
  <c r="L158" i="10"/>
  <c r="L159" i="10"/>
  <c r="L161" i="10"/>
  <c r="L162" i="10"/>
  <c r="L163" i="10"/>
  <c r="L165" i="10"/>
  <c r="I115" i="10"/>
  <c r="I116" i="10"/>
  <c r="I117" i="10"/>
  <c r="I118" i="10"/>
  <c r="I120" i="10"/>
  <c r="I121" i="10"/>
  <c r="I122" i="10"/>
  <c r="I123" i="10"/>
  <c r="I124" i="10"/>
  <c r="I126" i="10"/>
  <c r="I127" i="10"/>
  <c r="I128" i="10"/>
  <c r="I129" i="10"/>
  <c r="I130" i="10"/>
  <c r="I132" i="10"/>
  <c r="I133" i="10"/>
  <c r="I134" i="10"/>
  <c r="I135" i="10"/>
  <c r="I136" i="10"/>
  <c r="I138" i="10"/>
  <c r="I139" i="10"/>
  <c r="I140" i="10"/>
  <c r="I142" i="10"/>
  <c r="I143" i="10"/>
  <c r="I144" i="10"/>
  <c r="I145" i="10"/>
  <c r="I146" i="10"/>
  <c r="I147" i="10"/>
  <c r="I149" i="10"/>
  <c r="I150" i="10"/>
  <c r="I151" i="10"/>
  <c r="I152" i="10"/>
  <c r="I153" i="10"/>
  <c r="I154" i="10"/>
  <c r="I156" i="10"/>
  <c r="I157" i="10"/>
  <c r="I158" i="10"/>
  <c r="I159" i="10"/>
  <c r="I161" i="10"/>
  <c r="I162" i="10"/>
  <c r="I163" i="10"/>
  <c r="I165" i="10"/>
  <c r="F162" i="10"/>
  <c r="B159" i="10"/>
  <c r="B158" i="10"/>
  <c r="B157" i="10"/>
  <c r="B156" i="10"/>
  <c r="B155" i="10"/>
  <c r="B154" i="10"/>
  <c r="B153" i="10"/>
  <c r="B152" i="10"/>
  <c r="B151" i="10"/>
  <c r="B150" i="10"/>
  <c r="B149" i="10"/>
  <c r="B148" i="10"/>
  <c r="B147" i="10"/>
  <c r="B146" i="10"/>
  <c r="B145" i="10"/>
  <c r="B144" i="10"/>
  <c r="B143" i="10"/>
  <c r="B142" i="10"/>
  <c r="B141" i="10"/>
  <c r="B140" i="10"/>
  <c r="B139" i="10"/>
  <c r="B138" i="10"/>
  <c r="B137" i="10"/>
  <c r="B136" i="10"/>
  <c r="B135" i="10"/>
  <c r="B134" i="10"/>
  <c r="B133" i="10"/>
  <c r="B132" i="10"/>
  <c r="B131" i="10"/>
  <c r="B130" i="10"/>
  <c r="B129" i="10"/>
  <c r="B128" i="10"/>
  <c r="B127" i="10"/>
  <c r="B126" i="10"/>
  <c r="B125" i="10"/>
  <c r="B124" i="10"/>
  <c r="B123" i="10"/>
  <c r="B122" i="10"/>
  <c r="B121" i="10"/>
  <c r="B120" i="10"/>
  <c r="B119" i="10"/>
  <c r="B118" i="10"/>
  <c r="B117" i="10"/>
  <c r="B116" i="10"/>
  <c r="B115" i="10"/>
  <c r="B114" i="10"/>
  <c r="I112" i="10"/>
  <c r="L112" i="10"/>
  <c r="H112" i="10"/>
  <c r="K112" i="10"/>
  <c r="C109" i="10"/>
  <c r="F56" i="10"/>
  <c r="F57" i="10"/>
  <c r="F58" i="10"/>
  <c r="F59" i="10"/>
  <c r="F61" i="10"/>
  <c r="F62" i="10"/>
  <c r="F63" i="10"/>
  <c r="F64" i="10"/>
  <c r="F65" i="10"/>
  <c r="F67" i="10"/>
  <c r="F68" i="10"/>
  <c r="F69" i="10"/>
  <c r="F70" i="10"/>
  <c r="F71" i="10"/>
  <c r="F73" i="10"/>
  <c r="F74" i="10"/>
  <c r="F75" i="10"/>
  <c r="F76" i="10"/>
  <c r="F77" i="10"/>
  <c r="F79" i="10"/>
  <c r="F80" i="10"/>
  <c r="F81" i="10"/>
  <c r="F83" i="10"/>
  <c r="F84" i="10"/>
  <c r="F85" i="10"/>
  <c r="F86" i="10"/>
  <c r="F87" i="10"/>
  <c r="F88" i="10"/>
  <c r="F90" i="10"/>
  <c r="F91" i="10"/>
  <c r="F92" i="10"/>
  <c r="F93" i="10"/>
  <c r="F94" i="10"/>
  <c r="F95" i="10"/>
  <c r="F97" i="10"/>
  <c r="F98" i="10"/>
  <c r="F99" i="10"/>
  <c r="F100" i="10"/>
  <c r="F102" i="10"/>
  <c r="F104" i="10"/>
  <c r="F106" i="10"/>
  <c r="D40" i="10"/>
  <c r="F164" i="8"/>
  <c r="D33" i="10"/>
  <c r="D45" i="10"/>
  <c r="E40" i="10"/>
  <c r="I164" i="8"/>
  <c r="I117" i="8"/>
  <c r="I118" i="8"/>
  <c r="I119" i="8"/>
  <c r="I120" i="8"/>
  <c r="I122" i="8"/>
  <c r="I123" i="8"/>
  <c r="I124" i="8"/>
  <c r="I125" i="8"/>
  <c r="I126" i="8"/>
  <c r="I128" i="8"/>
  <c r="I129" i="8"/>
  <c r="I130" i="8"/>
  <c r="I131" i="8"/>
  <c r="I132" i="8"/>
  <c r="I134" i="8"/>
  <c r="I135" i="8"/>
  <c r="I136" i="8"/>
  <c r="I137" i="8"/>
  <c r="I138" i="8"/>
  <c r="I140" i="8"/>
  <c r="I141" i="8"/>
  <c r="I142" i="8"/>
  <c r="I144" i="8"/>
  <c r="I145" i="8"/>
  <c r="I146" i="8"/>
  <c r="I147" i="8"/>
  <c r="I148" i="8"/>
  <c r="I149" i="8"/>
  <c r="I151" i="8"/>
  <c r="I152" i="8"/>
  <c r="I153" i="8"/>
  <c r="I154" i="8"/>
  <c r="I155" i="8"/>
  <c r="I156" i="8"/>
  <c r="I158" i="8"/>
  <c r="I159" i="8"/>
  <c r="I160" i="8"/>
  <c r="I161" i="8"/>
  <c r="I163" i="8"/>
  <c r="I165" i="8"/>
  <c r="E33" i="10"/>
  <c r="E45" i="10"/>
  <c r="F40" i="10"/>
  <c r="L164" i="8"/>
  <c r="L117" i="8"/>
  <c r="L118" i="8"/>
  <c r="L119" i="8"/>
  <c r="L120" i="8"/>
  <c r="L122" i="8"/>
  <c r="L123" i="8"/>
  <c r="L124" i="8"/>
  <c r="L125" i="8"/>
  <c r="L126" i="8"/>
  <c r="L128" i="8"/>
  <c r="L129" i="8"/>
  <c r="L130" i="8"/>
  <c r="L131" i="8"/>
  <c r="L132" i="8"/>
  <c r="L134" i="8"/>
  <c r="L135" i="8"/>
  <c r="L136" i="8"/>
  <c r="L137" i="8"/>
  <c r="L138" i="8"/>
  <c r="L140" i="8"/>
  <c r="L141" i="8"/>
  <c r="L142" i="8"/>
  <c r="L144" i="8"/>
  <c r="L145" i="8"/>
  <c r="L146" i="8"/>
  <c r="L147" i="8"/>
  <c r="L148" i="8"/>
  <c r="L149" i="8"/>
  <c r="L151" i="8"/>
  <c r="L152" i="8"/>
  <c r="L153" i="8"/>
  <c r="L154" i="8"/>
  <c r="L155" i="8"/>
  <c r="L156" i="8"/>
  <c r="L158" i="8"/>
  <c r="L159" i="8"/>
  <c r="L160" i="8"/>
  <c r="L161" i="8"/>
  <c r="L163" i="8"/>
  <c r="L165" i="8"/>
  <c r="F33" i="10"/>
  <c r="F45" i="10"/>
  <c r="F58" i="8"/>
  <c r="F59" i="8"/>
  <c r="F60" i="8"/>
  <c r="F61" i="8"/>
  <c r="F63" i="8"/>
  <c r="F64" i="8"/>
  <c r="F65" i="8"/>
  <c r="F66" i="8"/>
  <c r="F67" i="8"/>
  <c r="F69" i="8"/>
  <c r="F70" i="8"/>
  <c r="F71" i="8"/>
  <c r="F72" i="8"/>
  <c r="F73" i="8"/>
  <c r="F75" i="8"/>
  <c r="F76" i="8"/>
  <c r="F77" i="8"/>
  <c r="F78" i="8"/>
  <c r="F79" i="8"/>
  <c r="F81" i="8"/>
  <c r="F82" i="8"/>
  <c r="F83" i="8"/>
  <c r="F85" i="8"/>
  <c r="F86" i="8"/>
  <c r="F87" i="8"/>
  <c r="F88" i="8"/>
  <c r="F89" i="8"/>
  <c r="F90" i="8"/>
  <c r="F92" i="8"/>
  <c r="F93" i="8"/>
  <c r="F94" i="8"/>
  <c r="F95" i="8"/>
  <c r="F96" i="8"/>
  <c r="F97" i="8"/>
  <c r="F99" i="8"/>
  <c r="F100" i="8"/>
  <c r="F101" i="8"/>
  <c r="F102" i="8"/>
  <c r="F104" i="8"/>
  <c r="F106" i="8"/>
  <c r="C33" i="10"/>
  <c r="C34" i="10"/>
  <c r="C35" i="10"/>
  <c r="C45" i="10"/>
  <c r="G48" i="10"/>
  <c r="D41" i="10"/>
  <c r="D42" i="10"/>
  <c r="E41" i="10"/>
  <c r="E42" i="10"/>
  <c r="F41" i="10"/>
  <c r="F42" i="10"/>
  <c r="G42" i="10"/>
  <c r="D34" i="10"/>
  <c r="D35" i="10"/>
  <c r="E34" i="10"/>
  <c r="E35" i="10"/>
  <c r="F34" i="10"/>
  <c r="F35" i="10"/>
  <c r="G35" i="10"/>
  <c r="G47" i="10"/>
  <c r="G46" i="10"/>
  <c r="F46" i="10"/>
  <c r="E46" i="10"/>
  <c r="D46" i="10"/>
  <c r="G45" i="10"/>
  <c r="C27" i="10"/>
  <c r="D186" i="8"/>
  <c r="D187" i="8"/>
  <c r="D188" i="8"/>
  <c r="D189" i="8"/>
  <c r="D190" i="8"/>
  <c r="D191" i="8"/>
  <c r="D192" i="8"/>
  <c r="D193" i="8"/>
  <c r="D195" i="8"/>
  <c r="D197" i="8"/>
  <c r="D16" i="10"/>
  <c r="D9" i="10"/>
  <c r="D21" i="10"/>
  <c r="E186" i="8"/>
  <c r="E187" i="8"/>
  <c r="E188" i="8"/>
  <c r="E189" i="8"/>
  <c r="E190" i="8"/>
  <c r="E191" i="8"/>
  <c r="E192" i="8"/>
  <c r="E193" i="8"/>
  <c r="E195" i="8"/>
  <c r="E197" i="8"/>
  <c r="E16" i="10"/>
  <c r="E9" i="10"/>
  <c r="E21" i="10"/>
  <c r="F186" i="8"/>
  <c r="F187" i="8"/>
  <c r="F188" i="8"/>
  <c r="F189" i="8"/>
  <c r="F190" i="8"/>
  <c r="F191" i="8"/>
  <c r="F192" i="8"/>
  <c r="F193" i="8"/>
  <c r="F195" i="8"/>
  <c r="F197" i="8"/>
  <c r="F16" i="10"/>
  <c r="F9" i="10"/>
  <c r="F21" i="10"/>
  <c r="C9" i="10"/>
  <c r="C10" i="10"/>
  <c r="C11" i="10"/>
  <c r="C21" i="10"/>
  <c r="G24" i="10"/>
  <c r="D17" i="10"/>
  <c r="D18" i="10"/>
  <c r="E17" i="10"/>
  <c r="E18" i="10"/>
  <c r="F17" i="10"/>
  <c r="F18" i="10"/>
  <c r="G18" i="10"/>
  <c r="D10" i="10"/>
  <c r="D11" i="10"/>
  <c r="E10" i="10"/>
  <c r="E11" i="10"/>
  <c r="F10" i="10"/>
  <c r="F11" i="10"/>
  <c r="G11" i="10"/>
  <c r="G23" i="10"/>
  <c r="G22" i="10"/>
  <c r="F22" i="10"/>
  <c r="E22" i="10"/>
  <c r="D22" i="10"/>
  <c r="G21" i="10"/>
  <c r="D245" i="8"/>
  <c r="F243" i="8"/>
  <c r="E243" i="8"/>
  <c r="D243" i="8"/>
  <c r="C243" i="8"/>
  <c r="F225" i="8"/>
  <c r="F226" i="8"/>
  <c r="F227" i="8"/>
  <c r="E225" i="8"/>
  <c r="E226" i="8"/>
  <c r="E227" i="8"/>
  <c r="D225" i="8"/>
  <c r="D226" i="8"/>
  <c r="D227" i="8"/>
  <c r="C216" i="8"/>
  <c r="F214" i="8"/>
  <c r="E214" i="8"/>
  <c r="D214" i="8"/>
  <c r="C214" i="8"/>
  <c r="F199" i="8"/>
  <c r="E199" i="8"/>
  <c r="D199" i="8"/>
  <c r="F182" i="8"/>
  <c r="E182" i="8"/>
  <c r="D182" i="8"/>
  <c r="C182" i="8"/>
  <c r="L167" i="8"/>
  <c r="I167" i="8"/>
  <c r="B161" i="8"/>
  <c r="B160" i="8"/>
  <c r="B159" i="8"/>
  <c r="B158" i="8"/>
  <c r="B157" i="8"/>
  <c r="B156" i="8"/>
  <c r="B155" i="8"/>
  <c r="B154" i="8"/>
  <c r="B153" i="8"/>
  <c r="B152" i="8"/>
  <c r="B151" i="8"/>
  <c r="B150" i="8"/>
  <c r="B149" i="8"/>
  <c r="B148" i="8"/>
  <c r="B147" i="8"/>
  <c r="B146" i="8"/>
  <c r="B145" i="8"/>
  <c r="B144" i="8"/>
  <c r="B143" i="8"/>
  <c r="B142" i="8"/>
  <c r="B141" i="8"/>
  <c r="B140" i="8"/>
  <c r="B139" i="8"/>
  <c r="B138" i="8"/>
  <c r="B137" i="8"/>
  <c r="B136" i="8"/>
  <c r="B135" i="8"/>
  <c r="B134" i="8"/>
  <c r="B133" i="8"/>
  <c r="B132" i="8"/>
  <c r="B131" i="8"/>
  <c r="B130" i="8"/>
  <c r="B129" i="8"/>
  <c r="B128" i="8"/>
  <c r="B127" i="8"/>
  <c r="B126" i="8"/>
  <c r="B125" i="8"/>
  <c r="B124" i="8"/>
  <c r="B123" i="8"/>
  <c r="B122" i="8"/>
  <c r="B121" i="8"/>
  <c r="B120" i="8"/>
  <c r="B119" i="8"/>
  <c r="B118" i="8"/>
  <c r="B117" i="8"/>
  <c r="B116" i="8"/>
  <c r="I114" i="8"/>
  <c r="L114" i="8"/>
  <c r="H114" i="8"/>
  <c r="K114" i="8"/>
  <c r="F108" i="8"/>
  <c r="D42" i="8"/>
  <c r="D35" i="8"/>
  <c r="D47" i="8"/>
  <c r="E42" i="8"/>
  <c r="E35" i="8"/>
  <c r="E47" i="8"/>
  <c r="F42" i="8"/>
  <c r="F35" i="8"/>
  <c r="F47" i="8"/>
  <c r="C35" i="8"/>
  <c r="C36" i="8"/>
  <c r="C37" i="8"/>
  <c r="C47" i="8"/>
  <c r="G50" i="8"/>
  <c r="D43" i="8"/>
  <c r="D44" i="8"/>
  <c r="E43" i="8"/>
  <c r="E44" i="8"/>
  <c r="F43" i="8"/>
  <c r="F44" i="8"/>
  <c r="G44" i="8"/>
  <c r="D36" i="8"/>
  <c r="D37" i="8"/>
  <c r="E36" i="8"/>
  <c r="E37" i="8"/>
  <c r="F36" i="8"/>
  <c r="F37" i="8"/>
  <c r="G37" i="8"/>
  <c r="G49" i="8"/>
  <c r="G48" i="8"/>
  <c r="F48" i="8"/>
  <c r="E48" i="8"/>
  <c r="D48" i="8"/>
  <c r="G47" i="8"/>
  <c r="G43" i="8"/>
  <c r="G42" i="8"/>
  <c r="G41" i="8"/>
  <c r="G40" i="8"/>
  <c r="G36" i="8"/>
  <c r="G35" i="8"/>
  <c r="G34" i="8"/>
  <c r="G33" i="8"/>
  <c r="D16" i="8"/>
  <c r="D9" i="8"/>
  <c r="D21" i="8"/>
  <c r="E16" i="8"/>
  <c r="E9" i="8"/>
  <c r="E21" i="8"/>
  <c r="F16" i="8"/>
  <c r="F9" i="8"/>
  <c r="F21" i="8"/>
  <c r="C9" i="8"/>
  <c r="C10" i="8"/>
  <c r="C11" i="8"/>
  <c r="C21" i="8"/>
  <c r="G24" i="8"/>
  <c r="D17" i="8"/>
  <c r="D18" i="8"/>
  <c r="E17" i="8"/>
  <c r="E18" i="8"/>
  <c r="F17" i="8"/>
  <c r="F18" i="8"/>
  <c r="G18" i="8"/>
  <c r="D10" i="8"/>
  <c r="D11" i="8"/>
  <c r="E10" i="8"/>
  <c r="E11" i="8"/>
  <c r="F10" i="8"/>
  <c r="F11" i="8"/>
  <c r="G11" i="8"/>
  <c r="G23" i="8"/>
  <c r="G22" i="8"/>
  <c r="F22" i="8"/>
  <c r="E22" i="8"/>
  <c r="D22" i="8"/>
  <c r="G21" i="8"/>
  <c r="G17" i="8"/>
  <c r="G16" i="8"/>
  <c r="G15" i="8"/>
  <c r="G14" i="8"/>
  <c r="G10" i="8"/>
  <c r="G9" i="8"/>
  <c r="G8" i="8"/>
  <c r="G7" i="8"/>
</calcChain>
</file>

<file path=xl/sharedStrings.xml><?xml version="1.0" encoding="utf-8"?>
<sst xmlns="http://schemas.openxmlformats.org/spreadsheetml/2006/main" count="501" uniqueCount="123">
  <si>
    <t>Initiative:</t>
  </si>
  <si>
    <t>Management</t>
  </si>
  <si>
    <t>Dr. Hamish</t>
  </si>
  <si>
    <t>Alex Klementiev</t>
  </si>
  <si>
    <t>Hardware</t>
  </si>
  <si>
    <t>Software</t>
  </si>
  <si>
    <t>Melissa Petty</t>
  </si>
  <si>
    <t>Vit Colarossi</t>
  </si>
  <si>
    <t>Baseline (Intervention)</t>
  </si>
  <si>
    <t>NAME</t>
  </si>
  <si>
    <t>BASELINE (Intervention)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</si>
  <si>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</si>
  <si>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RECHNER FÜR QUALITÄTSVERBESSERUNGS-ROI IM GESUNDHEITSWESEN</t>
  </si>
  <si>
    <t>ROI-ANALYSE</t>
  </si>
  <si>
    <t>Diskontsatz:</t>
  </si>
  <si>
    <t xml:space="preserve"> ROI-Analyse-Diagrammdaten werden automatisch gefüllt. </t>
  </si>
  <si>
    <r>
      <t>INHALT</t>
    </r>
    <r>
      <rPr>
        <sz val="12"/>
        <color theme="0" tint="-0.499984740745262"/>
        <rFont val="Century Gothic"/>
        <family val="1"/>
      </rPr>
      <t xml:space="preserve"> | Klicken, um zu springen</t>
    </r>
  </si>
  <si>
    <t>INVESTITION IN INITIATIVE</t>
  </si>
  <si>
    <t>VOR DER IMPLEMENTIERUNG</t>
  </si>
  <si>
    <t>INTERVENTION Jahr 1</t>
  </si>
  <si>
    <t>INTERVENTION Jahr 2</t>
  </si>
  <si>
    <t>INTERVENTION Jahr 3</t>
  </si>
  <si>
    <t>GESAMTANZAHL JAHRE</t>
  </si>
  <si>
    <t>Kosten für Anfangsinvestition</t>
  </si>
  <si>
    <t>Betriebskosten</t>
  </si>
  <si>
    <t>ROI-ANALYSE – INKREMENTELL</t>
  </si>
  <si>
    <t>Jährliche Gesamtinvestitionskosten</t>
  </si>
  <si>
    <t>Faktoren für aktuellen Wert</t>
  </si>
  <si>
    <t>ANFÄNGLICHE KOSTEN DER QUALITÄTSVERBESSERUNGSINITIATIVE</t>
  </si>
  <si>
    <t>Jährliche diskontierte Gesamtinvestitionskosten</t>
  </si>
  <si>
    <t>BETRIEBSKOSTEN DER QUALITÄTSVERBESSERUNGSINITIATIVE</t>
  </si>
  <si>
    <t>EINSPARUNGEN DURCH INITIATIVE</t>
  </si>
  <si>
    <t>Geschätzte Nutzungssteigerungen</t>
  </si>
  <si>
    <t>BEZAHLTE ANSPRÜCHE VOR UND NACH DER IMPLEMENTIERUNG</t>
  </si>
  <si>
    <t>Geschätzte Einsparungen bei der Nutzung</t>
  </si>
  <si>
    <t>Jährliche Gesamtersparnisse</t>
  </si>
  <si>
    <t>KONTROLLE  – BEZAHLTE ANSPRÜCHE VOR UND NACH DER IMPLEMENTIERUNG</t>
  </si>
  <si>
    <t>Jährliche diskontierte Gesamtersparnisse</t>
  </si>
  <si>
    <t>BEZAHLTE ANSPRÜCHE VOR und NACH DER IMPLEMENTIERUNG</t>
  </si>
  <si>
    <t>INKREMENTELLE KONTROLLE – INTERVENTION</t>
  </si>
  <si>
    <t>ROI-Zusammenfassung</t>
  </si>
  <si>
    <t>Undiskontierte jährliche Netto-Cashflows</t>
  </si>
  <si>
    <t>Kumulativer ROI</t>
  </si>
  <si>
    <t>Kapitalwert</t>
  </si>
  <si>
    <t>Interne Rendite</t>
  </si>
  <si>
    <t>KLICKEN SIE HIER ZUR ERSTELLUNG IN SMARTSHEET</t>
  </si>
  <si>
    <t xml:space="preserve"> ROI-Analyse – inkrementelle Diagrammdaten werden automatisch gefüllt. </t>
  </si>
  <si>
    <t>Geschätzte inkrementelle Nutzungssteigerungen</t>
  </si>
  <si>
    <t>Geschätzte inkrementelle Einsparungen bei der Nutzung</t>
  </si>
  <si>
    <t>Jährliche inkrementelle Gesamtersparnisse</t>
  </si>
  <si>
    <t>Jährliche diskontierte inkrementelle Gesamtersparnisse</t>
  </si>
  <si>
    <t xml:space="preserve">INKREMENTELLER ROI – ZUSAMMENFASSUNG </t>
  </si>
  <si>
    <t>Name der Initiative:</t>
  </si>
  <si>
    <t>EHR-System-Upgrades</t>
  </si>
  <si>
    <t xml:space="preserve">Geben Sie hier den Namen der Initiative ein. </t>
  </si>
  <si>
    <t>Berichtszeitraum (von/bis)</t>
  </si>
  <si>
    <t>BETEILIGTE MITARBEITER</t>
  </si>
  <si>
    <r>
      <t>% Vollzeitäquivalent</t>
    </r>
    <r>
      <rPr>
        <sz val="8"/>
        <color theme="0"/>
        <rFont val="Arial"/>
        <family val="2"/>
      </rPr>
      <t> </t>
    </r>
  </si>
  <si>
    <t>GEHALT UND ARBEITGEBERLEISTUNGEN</t>
  </si>
  <si>
    <t>GESAMTKOSTEN</t>
  </si>
  <si>
    <t>Medizinischer Direktor</t>
  </si>
  <si>
    <t>Leitender Prüfer</t>
  </si>
  <si>
    <t>Forschungs- und Analysemitarbeiter</t>
  </si>
  <si>
    <t>Epidemiologe</t>
  </si>
  <si>
    <t>Systemanalyst</t>
  </si>
  <si>
    <t>Verwaltungspersonal</t>
  </si>
  <si>
    <t>Projektmanager</t>
  </si>
  <si>
    <t>Qualitätsmanager</t>
  </si>
  <si>
    <t>Klinisches Personal</t>
  </si>
  <si>
    <t>Pfleger</t>
  </si>
  <si>
    <t>Medizinisches Managementpersonal</t>
  </si>
  <si>
    <t>Betrieb / Betriebsmittel</t>
  </si>
  <si>
    <t>Druck</t>
  </si>
  <si>
    <t>Bürobedarf</t>
  </si>
  <si>
    <t>Vertragliche Dienstleistungen</t>
  </si>
  <si>
    <t>Aus- und Weiterbildung</t>
  </si>
  <si>
    <t>Ausrüstung</t>
  </si>
  <si>
    <t>Sonstige Ausrüstung</t>
  </si>
  <si>
    <t>Andere anfängliche Kosten</t>
  </si>
  <si>
    <t>Zwischensumme Direktkosten, Erstinvestition</t>
  </si>
  <si>
    <t>Prozentsatz der indirekten Kosten (wenn % der direkten Kosten)</t>
  </si>
  <si>
    <t>Indirekte Kosten, Erstinvestition</t>
  </si>
  <si>
    <t>Gesamtkosten der Erstinvestition</t>
  </si>
  <si>
    <t>Jahr 1 (ausgehend von anfänglichen Kosten)</t>
  </si>
  <si>
    <t>Jahr 2</t>
  </si>
  <si>
    <t>Jahr 3</t>
  </si>
  <si>
    <t>BERICHTSZEITRAUM:</t>
  </si>
  <si>
    <r>
      <t>% Vollzeitäquivalent</t>
    </r>
    <r>
      <rPr>
        <sz val="8"/>
        <color rgb="FF222222"/>
        <rFont val="Arial"/>
        <family val="2"/>
      </rPr>
      <t> </t>
    </r>
  </si>
  <si>
    <t xml:space="preserve">Gesamtkosten des 1. Jahres </t>
  </si>
  <si>
    <t>(Erstinvestition)</t>
  </si>
  <si>
    <t>Gesamtkosten des 2. Jahres</t>
  </si>
  <si>
    <t>Gesamtkosten des 3. Jahres</t>
  </si>
  <si>
    <t>Tatsächliche Zahlungen – Anspruchskategorie</t>
  </si>
  <si>
    <t>Stationär</t>
  </si>
  <si>
    <t>Langzeitpflege</t>
  </si>
  <si>
    <t>Ambulant</t>
  </si>
  <si>
    <t>Praxis</t>
  </si>
  <si>
    <t>Notaufnahme</t>
  </si>
  <si>
    <t>Krankenwagen und Notfalltransport</t>
  </si>
  <si>
    <t>Ambulante Pflege</t>
  </si>
  <si>
    <t>Apotheke</t>
  </si>
  <si>
    <t>Sonstiges</t>
  </si>
  <si>
    <t>Gesamt:</t>
  </si>
  <si>
    <t>(EINSPARUNGEN) DER INITIATIVE GEGENÜBER BASELINE</t>
  </si>
  <si>
    <t>ERHÖHUNG – GESCHÄTZTE ZAHLUNG - ANSPRUCHSKATEGORIE</t>
  </si>
  <si>
    <t xml:space="preserve">Geschätzte Einsparungen bei Ansprüchen insgesamt </t>
  </si>
  <si>
    <t>Durchschnittliche monatliche Mitgliedschaft für Initiative</t>
  </si>
  <si>
    <t>Geschätzte monatliche Einsparungen insgesamt</t>
  </si>
  <si>
    <t>Anzahl der Monate, in denen die Initiative im Laufe des Jahres aktiv war</t>
  </si>
  <si>
    <t>Geschätzte Einsparungen insgesamt</t>
  </si>
  <si>
    <t>TATSÄCHLICHE ZAHLUNGEN – ANSPRUCHSKATEGORIE</t>
  </si>
  <si>
    <t>BASELINE-KONTROLLE</t>
  </si>
  <si>
    <t>KONTROLLE Jahr 1</t>
  </si>
  <si>
    <t>KONTROLLE Jahr 2</t>
  </si>
  <si>
    <t>KONTROLLE Jahr 3</t>
  </si>
  <si>
    <t>Gesamt</t>
  </si>
  <si>
    <t>EINSPARUNGEN BEI DER KONTROLLE GEGENÜBER DER BASELINE</t>
  </si>
  <si>
    <t>ANSPRUCHSKATEGORIE</t>
  </si>
  <si>
    <t>GESCHÄTZTE INKREMENTELLE EINSPARUNGEN DURCH DIE INITIATIVE</t>
  </si>
  <si>
    <t>INKREMENTELL Jahr 1</t>
  </si>
  <si>
    <t>INKREMENTELL Jahr 2</t>
  </si>
  <si>
    <t>INKREMENTELL Jahr 3</t>
  </si>
  <si>
    <t>Geschätzte inkrementelle Einsparungen insgesamt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</si>
</sst>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h:mm\ AM/PM;@"/>
    <numFmt numFmtId="165" formatCode="&quot;$&quot;#,##0.00"/>
    <numFmt numFmtId="166" formatCode="mm/dd/yyyy"/>
  </numFmts>
  <fonts count="28"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u/>
      <sz val="12"/>
      <color theme="10"/>
      <name val="Calibri"/>
      <family val="2"/>
      <scheme val="minor"/>
    </font>
    <font>
      <b/>
      <sz val="10"/>
      <color theme="0"/>
      <name val="Century Gothic"/>
      <family val="2"/>
    </font>
    <font>
      <sz val="12"/>
      <color theme="0"/>
      <name val="Arial"/>
      <family val="2"/>
    </font>
    <font>
      <sz val="10"/>
      <color theme="1"/>
      <name val="Century Gothic"/>
      <family val="2"/>
    </font>
    <font>
      <b/>
      <sz val="10"/>
      <color theme="1"/>
      <name val="Century Gothic"/>
      <family val="2"/>
    </font>
    <font>
      <sz val="8"/>
      <color rgb="FF222222"/>
      <name val="Arial"/>
      <family val="2"/>
    </font>
    <font>
      <sz val="10"/>
      <name val="Century Gothic"/>
      <family val="1"/>
    </font>
    <font>
      <b/>
      <sz val="10"/>
      <name val="Century Gothic"/>
      <family val="2"/>
    </font>
    <font>
      <sz val="10"/>
      <name val="Century Gothic"/>
      <family val="2"/>
    </font>
    <font>
      <sz val="10"/>
      <color theme="3" tint="0.59999389629810485"/>
      <name val="Century Gothic"/>
      <family val="1"/>
    </font>
    <font>
      <b/>
      <sz val="11"/>
      <color theme="1"/>
      <name val="Century Gothic"/>
      <family val="2"/>
    </font>
    <font>
      <sz val="12"/>
      <color theme="1"/>
      <name val="Century Gothic"/>
      <family val="1"/>
    </font>
    <font>
      <sz val="8"/>
      <color theme="0"/>
      <name val="Arial"/>
      <family val="2"/>
    </font>
    <font>
      <b/>
      <sz val="10"/>
      <color theme="1"/>
      <name val="Century Gothic"/>
      <family val="1"/>
    </font>
    <font>
      <b/>
      <sz val="12"/>
      <color theme="0" tint="-0.499984740745262"/>
      <name val="Century Gothic"/>
      <family val="1"/>
    </font>
    <font>
      <b/>
      <sz val="12"/>
      <color theme="1" tint="0.249977111117893"/>
      <name val="Century Gothic"/>
      <family val="1"/>
    </font>
    <font>
      <sz val="12"/>
      <color theme="0" tint="-0.499984740745262"/>
      <name val="Century Gothic"/>
      <family val="1"/>
    </font>
    <font>
      <b/>
      <sz val="12"/>
      <color theme="1" tint="0.249977111117893"/>
      <name val="Arial"/>
      <family val="2"/>
    </font>
    <font>
      <sz val="10"/>
      <color theme="3" tint="-0.249977111117893"/>
      <name val="Century Gothic"/>
      <family val="1"/>
    </font>
    <font>
      <b/>
      <u/>
      <sz val="22"/>
      <color theme="0"/>
      <name val="Century Gothic"/>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EAEEF3"/>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3" tint="0.79998168889431442"/>
      </left>
      <right style="thin">
        <color theme="0" tint="-0.249977111117893"/>
      </right>
      <top style="thin">
        <color theme="0" tint="-0.249977111117893"/>
      </top>
      <bottom style="thin">
        <color theme="0" tint="-0.249977111117893"/>
      </bottom>
      <diagonal/>
    </border>
    <border>
      <left style="thin">
        <color theme="0" tint="-0.249977111117893"/>
      </left>
      <right style="thin">
        <color theme="3" tint="0.79998168889431442"/>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3" tint="0.79998168889431442"/>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top/>
      <bottom/>
      <diagonal/>
    </border>
  </borders>
  <cellStyleXfs count="5">
    <xf numFmtId="0" fontId="0" fillId="0" borderId="0"/>
    <xf numFmtId="9" fontId="1" fillId="0" borderId="0" applyFont="0" applyFill="0" applyBorder="0" applyAlignment="0" applyProtection="0"/>
    <xf numFmtId="0" fontId="4" fillId="0" borderId="0"/>
    <xf numFmtId="0" fontId="8" fillId="0" borderId="0" applyNumberFormat="0" applyFill="0" applyBorder="0" applyAlignment="0" applyProtection="0"/>
    <xf numFmtId="44" fontId="1" fillId="0" borderId="0" applyFont="0" applyFill="0" applyBorder="0" applyAlignment="0" applyProtection="0"/>
  </cellStyleXfs>
  <cellXfs count="117">
    <xf numFmtId="0" fontId="0" fillId="0" borderId="0" xfId="0"/>
    <xf numFmtId="0" fontId="2" fillId="0" borderId="0" xfId="0" applyFont="1"/>
    <xf numFmtId="0" fontId="2" fillId="0" borderId="0" xfId="0" applyFont="1" applyAlignment="1">
      <alignment vertical="center"/>
    </xf>
    <xf numFmtId="0" fontId="3" fillId="5"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7" fillId="4" borderId="1" xfId="0" applyFont="1" applyFill="1" applyBorder="1" applyAlignment="1">
      <alignment horizontal="center" vertical="center" wrapText="1"/>
    </xf>
    <xf numFmtId="164" fontId="11" fillId="2" borderId="1" xfId="0" applyNumberFormat="1" applyFont="1" applyFill="1" applyBorder="1" applyAlignment="1">
      <alignment horizontal="left" vertical="center" wrapText="1" indent="1"/>
    </xf>
    <xf numFmtId="164" fontId="12" fillId="3" borderId="1" xfId="0" applyNumberFormat="1" applyFont="1" applyFill="1" applyBorder="1" applyAlignment="1">
      <alignment horizontal="left" vertical="center" indent="1"/>
    </xf>
    <xf numFmtId="164" fontId="12" fillId="2" borderId="1" xfId="0" applyNumberFormat="1" applyFont="1" applyFill="1" applyBorder="1" applyAlignment="1">
      <alignment horizontal="left" vertical="center" indent="1"/>
    </xf>
    <xf numFmtId="0" fontId="7" fillId="4" borderId="1" xfId="0" applyFont="1" applyFill="1" applyBorder="1" applyAlignment="1">
      <alignment horizontal="left" vertical="center"/>
    </xf>
    <xf numFmtId="0" fontId="10" fillId="0" borderId="0" xfId="0" applyFont="1"/>
    <xf numFmtId="44" fontId="7" fillId="4" borderId="1" xfId="0" applyNumberFormat="1" applyFont="1" applyFill="1" applyBorder="1" applyAlignment="1">
      <alignment horizontal="center" vertical="center" wrapText="1"/>
    </xf>
    <xf numFmtId="10" fontId="7" fillId="4" borderId="1" xfId="1" applyNumberFormat="1" applyFont="1" applyFill="1" applyBorder="1" applyAlignment="1">
      <alignment vertical="center" wrapText="1"/>
    </xf>
    <xf numFmtId="164" fontId="14" fillId="5" borderId="0" xfId="0" applyNumberFormat="1" applyFont="1" applyFill="1" applyAlignment="1">
      <alignment horizontal="left" vertical="center" indent="1"/>
    </xf>
    <xf numFmtId="164" fontId="15" fillId="5" borderId="0" xfId="0" applyNumberFormat="1" applyFont="1" applyFill="1" applyAlignment="1">
      <alignment horizontal="left" vertical="center" indent="1"/>
    </xf>
    <xf numFmtId="0" fontId="2" fillId="5" borderId="0" xfId="0" applyFont="1" applyFill="1" applyAlignment="1">
      <alignment vertical="center"/>
    </xf>
    <xf numFmtId="164" fontId="12" fillId="5" borderId="0" xfId="0" applyNumberFormat="1" applyFont="1" applyFill="1" applyAlignment="1">
      <alignment horizontal="left" vertical="center" indent="1"/>
    </xf>
    <xf numFmtId="0" fontId="6" fillId="5" borderId="0" xfId="0" applyFont="1" applyFill="1" applyAlignment="1">
      <alignment horizontal="right" vertical="center"/>
    </xf>
    <xf numFmtId="0" fontId="2" fillId="0" borderId="0" xfId="0" applyFont="1" applyAlignment="1">
      <alignment horizontal="center"/>
    </xf>
    <xf numFmtId="0" fontId="3" fillId="5" borderId="0" xfId="0" applyFont="1" applyFill="1" applyAlignment="1">
      <alignment horizontal="center" vertical="center"/>
    </xf>
    <xf numFmtId="0" fontId="2" fillId="5" borderId="0" xfId="0" applyFont="1" applyFill="1"/>
    <xf numFmtId="164" fontId="6" fillId="5" borderId="0" xfId="0" applyNumberFormat="1" applyFont="1" applyFill="1" applyAlignment="1">
      <alignment horizontal="left" vertical="center" indent="1"/>
    </xf>
    <xf numFmtId="44" fontId="9" fillId="5" borderId="0" xfId="0" applyNumberFormat="1" applyFont="1" applyFill="1" applyAlignment="1">
      <alignment horizontal="right" vertical="center" indent="1"/>
    </xf>
    <xf numFmtId="164" fontId="6" fillId="3" borderId="1" xfId="0" applyNumberFormat="1" applyFont="1" applyFill="1" applyBorder="1" applyAlignment="1">
      <alignment vertical="center"/>
    </xf>
    <xf numFmtId="164" fontId="11" fillId="2" borderId="1" xfId="0" applyNumberFormat="1" applyFont="1" applyFill="1" applyBorder="1" applyAlignment="1">
      <alignment vertical="center" wrapText="1"/>
    </xf>
    <xf numFmtId="164" fontId="12" fillId="5" borderId="0" xfId="0" applyNumberFormat="1" applyFont="1" applyFill="1" applyAlignment="1">
      <alignment vertical="center"/>
    </xf>
    <xf numFmtId="44" fontId="6" fillId="5" borderId="0" xfId="4" applyFont="1" applyFill="1" applyBorder="1" applyAlignment="1">
      <alignment horizontal="right" vertical="center" indent="1"/>
    </xf>
    <xf numFmtId="44" fontId="9" fillId="7" borderId="1" xfId="4" applyFont="1" applyFill="1" applyBorder="1" applyAlignment="1">
      <alignment horizontal="right" vertical="center" indent="1"/>
    </xf>
    <xf numFmtId="164" fontId="6" fillId="5" borderId="0" xfId="0" applyNumberFormat="1" applyFont="1" applyFill="1" applyAlignment="1">
      <alignment vertical="center"/>
    </xf>
    <xf numFmtId="164" fontId="12" fillId="3" borderId="5" xfId="0" applyNumberFormat="1" applyFont="1" applyFill="1" applyBorder="1" applyAlignment="1">
      <alignment horizontal="left" vertical="center" indent="1"/>
    </xf>
    <xf numFmtId="2" fontId="9" fillId="7" borderId="3" xfId="4" applyNumberFormat="1" applyFont="1" applyFill="1" applyBorder="1" applyAlignment="1">
      <alignment vertical="center"/>
    </xf>
    <xf numFmtId="9" fontId="9" fillId="7" borderId="3" xfId="1" applyFont="1" applyFill="1" applyBorder="1" applyAlignment="1">
      <alignment vertical="center"/>
    </xf>
    <xf numFmtId="0" fontId="2" fillId="0" borderId="0" xfId="0" applyFont="1" applyAlignment="1">
      <alignment vertical="top"/>
    </xf>
    <xf numFmtId="0" fontId="3" fillId="5" borderId="0" xfId="0" applyFont="1" applyFill="1" applyAlignment="1">
      <alignment vertical="top"/>
    </xf>
    <xf numFmtId="0" fontId="0" fillId="0" borderId="0" xfId="0" applyAlignment="1">
      <alignment vertical="top"/>
    </xf>
    <xf numFmtId="0" fontId="3" fillId="5" borderId="0" xfId="0" applyFont="1" applyFill="1"/>
    <xf numFmtId="0" fontId="7" fillId="4" borderId="1" xfId="0" applyFont="1" applyFill="1" applyBorder="1" applyAlignment="1">
      <alignment horizontal="left" vertical="center" indent="1"/>
    </xf>
    <xf numFmtId="164" fontId="6" fillId="2" borderId="1" xfId="0" applyNumberFormat="1" applyFont="1" applyFill="1" applyBorder="1" applyAlignment="1">
      <alignment horizontal="left" vertical="center" wrapText="1" indent="1"/>
    </xf>
    <xf numFmtId="0" fontId="6" fillId="9" borderId="1" xfId="0" applyFont="1" applyFill="1" applyBorder="1" applyAlignment="1">
      <alignment horizontal="left" vertical="center" indent="1"/>
    </xf>
    <xf numFmtId="0" fontId="7" fillId="4" borderId="1" xfId="0" applyFont="1" applyFill="1" applyBorder="1" applyAlignment="1">
      <alignment horizontal="left" vertical="center" wrapText="1" indent="1"/>
    </xf>
    <xf numFmtId="0" fontId="6" fillId="9" borderId="4" xfId="0" applyFont="1" applyFill="1" applyBorder="1" applyAlignment="1">
      <alignment horizontal="left" vertical="center" indent="1"/>
    </xf>
    <xf numFmtId="9" fontId="6" fillId="5" borderId="1" xfId="0" applyNumberFormat="1" applyFont="1" applyFill="1" applyBorder="1" applyAlignment="1">
      <alignment horizontal="right" vertical="center"/>
    </xf>
    <xf numFmtId="164" fontId="6" fillId="5" borderId="0" xfId="0" applyNumberFormat="1" applyFont="1" applyFill="1" applyAlignment="1">
      <alignment horizontal="left" vertical="center" indent="2"/>
    </xf>
    <xf numFmtId="164" fontId="18" fillId="5" borderId="0" xfId="0" applyNumberFormat="1" applyFont="1" applyFill="1" applyAlignment="1">
      <alignment vertical="center"/>
    </xf>
    <xf numFmtId="0" fontId="7" fillId="10" borderId="1" xfId="0" applyFont="1" applyFill="1" applyBorder="1" applyAlignment="1">
      <alignment horizontal="left" vertical="center" indent="1"/>
    </xf>
    <xf numFmtId="0" fontId="7" fillId="10" borderId="1" xfId="0" applyFont="1" applyFill="1" applyBorder="1" applyAlignment="1">
      <alignment horizontal="left" vertical="center" wrapText="1" indent="1"/>
    </xf>
    <xf numFmtId="164" fontId="18" fillId="5" borderId="0" xfId="0" applyNumberFormat="1" applyFont="1" applyFill="1" applyAlignment="1">
      <alignment horizontal="left" vertical="center"/>
    </xf>
    <xf numFmtId="44" fontId="6" fillId="9" borderId="1" xfId="4" applyFont="1" applyFill="1" applyBorder="1" applyAlignment="1">
      <alignment horizontal="right" vertical="center" indent="1"/>
    </xf>
    <xf numFmtId="164" fontId="18" fillId="0" borderId="0" xfId="0" applyNumberFormat="1" applyFont="1" applyAlignment="1">
      <alignment vertical="center"/>
    </xf>
    <xf numFmtId="44" fontId="9" fillId="7" borderId="1" xfId="0" applyNumberFormat="1" applyFont="1" applyFill="1" applyBorder="1" applyAlignment="1">
      <alignment horizontal="right" vertical="center" indent="1"/>
    </xf>
    <xf numFmtId="0" fontId="6" fillId="0" borderId="0" xfId="0" applyFont="1" applyAlignment="1">
      <alignment horizontal="left" vertical="center" indent="1"/>
    </xf>
    <xf numFmtId="44" fontId="14" fillId="9" borderId="1" xfId="4" applyFont="1" applyFill="1" applyBorder="1" applyAlignment="1">
      <alignment horizontal="right" vertical="center" indent="1"/>
    </xf>
    <xf numFmtId="44" fontId="14" fillId="11" borderId="1" xfId="4" applyFont="1" applyFill="1" applyBorder="1" applyAlignment="1">
      <alignment vertical="center"/>
    </xf>
    <xf numFmtId="44" fontId="14" fillId="11" borderId="1" xfId="4" applyFont="1" applyFill="1" applyBorder="1" applyAlignment="1">
      <alignment horizontal="right" vertical="center" indent="1"/>
    </xf>
    <xf numFmtId="2" fontId="14" fillId="11" borderId="1" xfId="4" applyNumberFormat="1" applyFont="1" applyFill="1" applyBorder="1" applyAlignment="1">
      <alignment vertical="center"/>
    </xf>
    <xf numFmtId="165" fontId="14" fillId="11" borderId="1" xfId="4" applyNumberFormat="1" applyFont="1" applyFill="1" applyBorder="1" applyAlignment="1">
      <alignment vertical="center"/>
    </xf>
    <xf numFmtId="0" fontId="6" fillId="11" borderId="1" xfId="0" applyFont="1" applyFill="1" applyBorder="1" applyAlignment="1">
      <alignment horizontal="left" vertical="center" indent="1"/>
    </xf>
    <xf numFmtId="166" fontId="6" fillId="9" borderId="1" xfId="0" applyNumberFormat="1" applyFont="1" applyFill="1" applyBorder="1" applyAlignment="1">
      <alignment horizontal="right" vertical="center" indent="1"/>
    </xf>
    <xf numFmtId="0" fontId="2" fillId="0" borderId="1" xfId="0" applyFont="1" applyBorder="1"/>
    <xf numFmtId="10" fontId="6" fillId="9" borderId="1" xfId="1" applyNumberFormat="1" applyFont="1" applyFill="1" applyBorder="1" applyAlignment="1">
      <alignment vertical="center"/>
    </xf>
    <xf numFmtId="164" fontId="16" fillId="5" borderId="1" xfId="0" applyNumberFormat="1" applyFont="1" applyFill="1" applyBorder="1" applyAlignment="1">
      <alignment horizontal="left" vertical="center" indent="1"/>
    </xf>
    <xf numFmtId="164" fontId="14" fillId="5" borderId="1" xfId="0" applyNumberFormat="1" applyFont="1" applyFill="1" applyBorder="1" applyAlignment="1">
      <alignment horizontal="left" vertical="center" indent="1"/>
    </xf>
    <xf numFmtId="9" fontId="9" fillId="7" borderId="1" xfId="1" applyFont="1" applyFill="1" applyBorder="1" applyAlignment="1">
      <alignment horizontal="right" vertical="center" indent="1"/>
    </xf>
    <xf numFmtId="10" fontId="6" fillId="11" borderId="1" xfId="1" applyNumberFormat="1" applyFont="1" applyFill="1" applyBorder="1" applyAlignment="1">
      <alignment vertical="center"/>
    </xf>
    <xf numFmtId="44" fontId="6" fillId="11" borderId="1" xfId="4" applyFont="1" applyFill="1" applyBorder="1" applyAlignment="1">
      <alignment vertical="center"/>
    </xf>
    <xf numFmtId="44" fontId="6" fillId="11" borderId="1" xfId="4" applyFont="1" applyFill="1" applyBorder="1" applyAlignment="1">
      <alignment horizontal="right" vertical="center" indent="1"/>
    </xf>
    <xf numFmtId="14" fontId="6" fillId="9" borderId="1" xfId="0" applyNumberFormat="1" applyFont="1" applyFill="1" applyBorder="1" applyAlignment="1">
      <alignment horizontal="left" vertical="center" indent="1"/>
    </xf>
    <xf numFmtId="44" fontId="9" fillId="10" borderId="1" xfId="0" applyNumberFormat="1" applyFont="1" applyFill="1" applyBorder="1" applyAlignment="1">
      <alignment horizontal="right" vertical="center" indent="1"/>
    </xf>
    <xf numFmtId="9" fontId="6" fillId="0" borderId="1" xfId="1" applyFont="1" applyFill="1" applyBorder="1" applyAlignment="1">
      <alignment horizontal="right" vertical="center" indent="1"/>
    </xf>
    <xf numFmtId="164" fontId="16" fillId="2" borderId="5" xfId="0" applyNumberFormat="1" applyFont="1" applyFill="1" applyBorder="1" applyAlignment="1">
      <alignment horizontal="left" vertical="center" indent="1"/>
    </xf>
    <xf numFmtId="164" fontId="14" fillId="2" borderId="8" xfId="0" applyNumberFormat="1" applyFont="1" applyFill="1" applyBorder="1" applyAlignment="1">
      <alignment horizontal="left" vertical="center" indent="1"/>
    </xf>
    <xf numFmtId="164" fontId="14" fillId="2" borderId="9" xfId="0" applyNumberFormat="1" applyFont="1" applyFill="1" applyBorder="1" applyAlignment="1">
      <alignment horizontal="left" vertical="center" indent="1"/>
    </xf>
    <xf numFmtId="164" fontId="16" fillId="3" borderId="5" xfId="0" applyNumberFormat="1" applyFont="1" applyFill="1" applyBorder="1" applyAlignment="1">
      <alignment horizontal="left" vertical="center" indent="1"/>
    </xf>
    <xf numFmtId="164" fontId="14" fillId="3" borderId="8" xfId="0" applyNumberFormat="1" applyFont="1" applyFill="1" applyBorder="1" applyAlignment="1">
      <alignment horizontal="left" vertical="center" indent="1"/>
    </xf>
    <xf numFmtId="164" fontId="14" fillId="3" borderId="9" xfId="0" applyNumberFormat="1" applyFont="1" applyFill="1" applyBorder="1" applyAlignment="1">
      <alignment horizontal="left" vertical="center" indent="1"/>
    </xf>
    <xf numFmtId="164" fontId="15" fillId="2" borderId="5" xfId="0" applyNumberFormat="1" applyFont="1" applyFill="1" applyBorder="1" applyAlignment="1">
      <alignment horizontal="left" vertical="center" indent="1"/>
    </xf>
    <xf numFmtId="164" fontId="12" fillId="2" borderId="5" xfId="0" applyNumberFormat="1" applyFont="1" applyFill="1" applyBorder="1" applyAlignment="1">
      <alignment horizontal="left" vertical="center" indent="1"/>
    </xf>
    <xf numFmtId="164" fontId="12" fillId="2" borderId="8" xfId="0" applyNumberFormat="1" applyFont="1" applyFill="1" applyBorder="1" applyAlignment="1">
      <alignment horizontal="center" vertical="center"/>
    </xf>
    <xf numFmtId="164" fontId="12" fillId="2" borderId="9" xfId="0" applyNumberFormat="1" applyFont="1" applyFill="1" applyBorder="1" applyAlignment="1">
      <alignment horizontal="left" vertical="center" indent="1"/>
    </xf>
    <xf numFmtId="0" fontId="7" fillId="4" borderId="5" xfId="0" applyFont="1" applyFill="1" applyBorder="1" applyAlignment="1">
      <alignment horizontal="left" vertical="center" wrapText="1" indent="1"/>
    </xf>
    <xf numFmtId="0" fontId="7" fillId="10" borderId="5" xfId="0" applyFont="1" applyFill="1" applyBorder="1" applyAlignment="1">
      <alignment horizontal="left" vertical="center" wrapText="1" indent="1"/>
    </xf>
    <xf numFmtId="166" fontId="12" fillId="11" borderId="1" xfId="0" applyNumberFormat="1" applyFont="1" applyFill="1" applyBorder="1" applyAlignment="1">
      <alignment horizontal="center" vertical="center"/>
    </xf>
    <xf numFmtId="164" fontId="12" fillId="8" borderId="1" xfId="0" applyNumberFormat="1" applyFont="1" applyFill="1" applyBorder="1" applyAlignment="1">
      <alignment horizontal="right" vertical="center" wrapText="1" indent="1"/>
    </xf>
    <xf numFmtId="14" fontId="6" fillId="9" borderId="5" xfId="0" applyNumberFormat="1" applyFont="1" applyFill="1" applyBorder="1" applyAlignment="1">
      <alignment horizontal="left" vertical="center" indent="1"/>
    </xf>
    <xf numFmtId="0" fontId="6" fillId="11" borderId="6" xfId="0" applyFont="1" applyFill="1" applyBorder="1" applyAlignment="1">
      <alignment horizontal="left" vertical="center" indent="1"/>
    </xf>
    <xf numFmtId="14" fontId="6" fillId="9" borderId="7" xfId="0" applyNumberFormat="1" applyFont="1" applyFill="1" applyBorder="1" applyAlignment="1">
      <alignment horizontal="left" vertical="center" indent="1"/>
    </xf>
    <xf numFmtId="164" fontId="12" fillId="2" borderId="7" xfId="0" applyNumberFormat="1" applyFont="1" applyFill="1" applyBorder="1" applyAlignment="1">
      <alignment horizontal="left" vertical="center" indent="1"/>
    </xf>
    <xf numFmtId="164" fontId="12" fillId="2" borderId="10" xfId="0" applyNumberFormat="1" applyFont="1" applyFill="1" applyBorder="1" applyAlignment="1">
      <alignment horizontal="center" vertical="center"/>
    </xf>
    <xf numFmtId="164" fontId="12" fillId="2" borderId="11" xfId="0" applyNumberFormat="1" applyFont="1" applyFill="1" applyBorder="1" applyAlignment="1">
      <alignment horizontal="left" vertical="center" indent="1"/>
    </xf>
    <xf numFmtId="164" fontId="21" fillId="3" borderId="1" xfId="0" applyNumberFormat="1" applyFont="1" applyFill="1" applyBorder="1" applyAlignment="1">
      <alignment horizontal="left" vertical="center" indent="1"/>
    </xf>
    <xf numFmtId="1" fontId="6" fillId="9" borderId="1" xfId="4" applyNumberFormat="1" applyFont="1" applyFill="1" applyBorder="1" applyAlignment="1">
      <alignment horizontal="right" vertical="center" indent="1"/>
    </xf>
    <xf numFmtId="164" fontId="18" fillId="0" borderId="12" xfId="0" applyNumberFormat="1" applyFont="1" applyBorder="1" applyAlignment="1">
      <alignment vertical="center"/>
    </xf>
    <xf numFmtId="44" fontId="6" fillId="9" borderId="1" xfId="4" applyFont="1" applyFill="1" applyBorder="1" applyAlignment="1">
      <alignment horizontal="right" vertical="center"/>
    </xf>
    <xf numFmtId="44" fontId="6" fillId="11" borderId="1" xfId="4" applyFont="1" applyFill="1" applyBorder="1" applyAlignment="1">
      <alignment horizontal="right" vertical="center"/>
    </xf>
    <xf numFmtId="0" fontId="19" fillId="0" borderId="0" xfId="0" applyFont="1"/>
    <xf numFmtId="44" fontId="9" fillId="7" borderId="8" xfId="4" applyFont="1" applyFill="1" applyBorder="1" applyAlignment="1">
      <alignment horizontal="right" vertical="center" indent="1"/>
    </xf>
    <xf numFmtId="44" fontId="7" fillId="7" borderId="0" xfId="0" applyNumberFormat="1" applyFont="1" applyFill="1" applyAlignment="1">
      <alignment vertical="center"/>
    </xf>
    <xf numFmtId="164" fontId="14" fillId="2" borderId="9" xfId="0" applyNumberFormat="1" applyFont="1" applyFill="1" applyBorder="1" applyAlignment="1">
      <alignment vertical="center"/>
    </xf>
    <xf numFmtId="0" fontId="21" fillId="2" borderId="5" xfId="0" applyFont="1" applyFill="1" applyBorder="1" applyAlignment="1">
      <alignment horizontal="left" vertical="center" indent="1"/>
    </xf>
    <xf numFmtId="0" fontId="21" fillId="2" borderId="9" xfId="0" applyFont="1" applyFill="1" applyBorder="1"/>
    <xf numFmtId="1" fontId="17" fillId="9" borderId="1" xfId="4" applyNumberFormat="1" applyFont="1" applyFill="1" applyBorder="1" applyAlignment="1">
      <alignment horizontal="right" vertical="center" indent="1"/>
    </xf>
    <xf numFmtId="44" fontId="6" fillId="2" borderId="1" xfId="4" applyFont="1" applyFill="1" applyBorder="1" applyAlignment="1">
      <alignment horizontal="right" vertical="center" indent="1"/>
    </xf>
    <xf numFmtId="2" fontId="6" fillId="11" borderId="1" xfId="4" applyNumberFormat="1" applyFont="1" applyFill="1" applyBorder="1" applyAlignment="1">
      <alignment vertical="center"/>
    </xf>
    <xf numFmtId="165" fontId="6" fillId="11" borderId="1" xfId="4" applyNumberFormat="1" applyFont="1" applyFill="1" applyBorder="1" applyAlignment="1">
      <alignment vertical="center"/>
    </xf>
    <xf numFmtId="0" fontId="22" fillId="5" borderId="0" xfId="0" applyFont="1" applyFill="1" applyAlignment="1">
      <alignment vertical="center"/>
    </xf>
    <xf numFmtId="0" fontId="25" fillId="5" borderId="0" xfId="0" applyFont="1" applyFill="1"/>
    <xf numFmtId="0" fontId="23" fillId="5" borderId="13" xfId="0" applyFont="1" applyFill="1" applyBorder="1" applyAlignment="1">
      <alignment horizontal="left" vertical="center" indent="1"/>
    </xf>
    <xf numFmtId="0" fontId="25" fillId="0" borderId="13" xfId="0" applyFont="1" applyBorder="1" applyAlignment="1">
      <alignment horizontal="left" indent="1"/>
    </xf>
    <xf numFmtId="0" fontId="23" fillId="5" borderId="13" xfId="3" applyFont="1" applyFill="1" applyBorder="1" applyAlignment="1">
      <alignment horizontal="left" vertical="center" indent="1"/>
    </xf>
    <xf numFmtId="0" fontId="25" fillId="5" borderId="13" xfId="0" applyFont="1" applyFill="1" applyBorder="1" applyAlignment="1">
      <alignment horizontal="left" indent="1"/>
    </xf>
    <xf numFmtId="0" fontId="25" fillId="5" borderId="0" xfId="0" applyFont="1" applyFill="1" applyAlignment="1">
      <alignment horizontal="left" indent="1"/>
    </xf>
    <xf numFmtId="1" fontId="26" fillId="9" borderId="1" xfId="4" applyNumberFormat="1" applyFont="1" applyFill="1" applyBorder="1" applyAlignment="1">
      <alignment horizontal="right" vertical="center" indent="1"/>
    </xf>
    <xf numFmtId="0" fontId="8" fillId="6" borderId="0" xfId="3" applyFill="1" applyAlignment="1">
      <alignment horizontal="center" vertical="center"/>
    </xf>
    <xf numFmtId="0" fontId="27" fillId="6" borderId="0" xfId="3" applyFont="1" applyFill="1" applyAlignment="1">
      <alignment horizontal="center" vertical="center"/>
    </xf>
  </cellXfs>
  <cellStyles count="5">
    <cellStyle name="Currency" xfId="4" builtinId="4"/>
    <cellStyle name="Hyperlink" xfId="3" builtinId="8"/>
    <cellStyle name="Normal" xfId="0" builtinId="0"/>
    <cellStyle name="Normal 2" xfId="2" xr:uid="{00000000-0005-0000-0000-000003000000}"/>
    <cellStyle name="Percent" xfId="1" builtinId="5"/>
  </cellStyles>
  <dxfs count="0"/>
  <tableStyles count="0" defaultTableStyle="TableStyleMedium9" defaultPivotStyle="PivotStyleMedium7"/>
  <colors>
    <mruColors>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0&amp;utm_language=DE&amp;utm_source=template-excel&amp;utm_medium=content&amp;utm_campaign=ic-Healthcare+Quality+Initiative+ROI-excel-49780-de&amp;lpa=ic+Healthcare+Quality+Initiative+ROI+excel+49780+de"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476250</xdr:colOff>
      <xdr:row>0</xdr:row>
      <xdr:rowOff>57151</xdr:rowOff>
    </xdr:from>
    <xdr:to>
      <xdr:col>17</xdr:col>
      <xdr:colOff>582596</xdr:colOff>
      <xdr:row>0</xdr:row>
      <xdr:rowOff>572761</xdr:rowOff>
    </xdr:to>
    <xdr:pic>
      <xdr:nvPicPr>
        <xdr:cNvPr id="3" name="Picture 2">
          <a:hlinkClick xmlns:r="http://schemas.openxmlformats.org/officeDocument/2006/relationships" r:id="rId1"/>
          <a:extLst>
            <a:ext uri="{FF2B5EF4-FFF2-40B4-BE49-F238E27FC236}">
              <a16:creationId xmlns:a16="http://schemas.microsoft.com/office/drawing/2014/main" id="{CD22EC8F-0290-BE9D-CEEE-440C44E32D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84225" y="57151"/>
          <a:ext cx="2592371" cy="5156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0&amp;utm_language=DE&amp;utm_source=template-excel&amp;utm_medium=content&amp;utm_campaign=ic-Healthcare+Quality+Initiative+ROI-excel-49780-de&amp;lpa=ic+Healthcare+Quality+Initiative+ROI+excel+4978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L260"/>
  <sheetViews>
    <sheetView showGridLines="0" tabSelected="1" topLeftCell="B1" zoomScaleNormal="100" workbookViewId="0">
      <pane ySplit="1" topLeftCell="A22" activePane="bottomLeft" state="frozen"/>
      <selection pane="bottomLeft" activeCell="B28" sqref="B28"/>
    </sheetView>
  </sheetViews>
  <sheetFormatPr defaultColWidth="10.875" defaultRowHeight="15" x14ac:dyDescent="0.2"/>
  <cols>
    <col min="1" max="1" width="3.375" style="1" customWidth="1"/>
    <col min="2" max="2" width="61.75" style="1" customWidth="1"/>
    <col min="3" max="3" width="27.375" style="1" customWidth="1"/>
    <col min="4" max="4" width="21.875" style="1" customWidth="1"/>
    <col min="5" max="5" width="32.375" style="1" customWidth="1"/>
    <col min="6" max="6" width="21.875" style="1" customWidth="1"/>
    <col min="7" max="7" width="23.875" style="1" customWidth="1"/>
    <col min="8" max="8" width="31.875" style="1" customWidth="1"/>
    <col min="9" max="10" width="21.875" style="1" customWidth="1"/>
    <col min="11" max="11" width="33.125" style="1" customWidth="1"/>
    <col min="12" max="12" width="21.875" style="1" customWidth="1"/>
    <col min="13" max="13" width="3.375" style="1" customWidth="1"/>
    <col min="14" max="16384" width="10.875" style="1"/>
  </cols>
  <sheetData>
    <row r="1" spans="1:11" customFormat="1" ht="50.1" customHeight="1" x14ac:dyDescent="0.25">
      <c r="A1" s="1"/>
      <c r="B1" s="3" t="s">
        <v>12</v>
      </c>
      <c r="C1" s="3"/>
      <c r="F1" s="3"/>
      <c r="G1" s="3"/>
    </row>
    <row r="2" spans="1:11" customFormat="1" ht="42" customHeight="1" x14ac:dyDescent="0.25">
      <c r="A2" s="1"/>
      <c r="B2" s="3" t="s">
        <v>13</v>
      </c>
      <c r="C2" s="3"/>
      <c r="H2" s="3"/>
      <c r="I2" s="1"/>
    </row>
    <row r="3" spans="1:11" s="2" customFormat="1" ht="18.95" customHeight="1" x14ac:dyDescent="0.25">
      <c r="B3" s="10" t="s">
        <v>0</v>
      </c>
      <c r="C3" s="43" t="str">
        <f>IF('Qualitätsverbesserungs-ROI im 1'!C53=0,"",'Qualitätsverbesserungs-ROI im 1'!C53)</f>
        <v>EHR-System-Upgrades</v>
      </c>
      <c r="H3" s="3"/>
    </row>
    <row r="4" spans="1:11" s="2" customFormat="1" ht="18.95" customHeight="1" x14ac:dyDescent="0.25">
      <c r="B4" s="32" t="s">
        <v>14</v>
      </c>
      <c r="C4" s="44">
        <v>0.02</v>
      </c>
      <c r="D4" s="53" t="s">
        <v>15</v>
      </c>
      <c r="E4" s="18"/>
      <c r="I4" s="107" t="s">
        <v>16</v>
      </c>
    </row>
    <row r="5" spans="1:11" s="18" customFormat="1" ht="18.95" customHeight="1" x14ac:dyDescent="0.25">
      <c r="B5" s="28"/>
      <c r="C5" s="20"/>
      <c r="D5" s="20"/>
    </row>
    <row r="6" spans="1:11" ht="18.95" customHeight="1" x14ac:dyDescent="0.2">
      <c r="B6" s="47" t="s">
        <v>17</v>
      </c>
      <c r="C6" s="48" t="s">
        <v>18</v>
      </c>
      <c r="D6" s="48" t="s">
        <v>19</v>
      </c>
      <c r="E6" s="48" t="s">
        <v>20</v>
      </c>
      <c r="F6" s="48" t="s">
        <v>21</v>
      </c>
      <c r="G6" s="48" t="s">
        <v>22</v>
      </c>
      <c r="I6" s="109" t="s">
        <v>13</v>
      </c>
    </row>
    <row r="7" spans="1:11" ht="18.95" customHeight="1" x14ac:dyDescent="0.25">
      <c r="B7" s="6" t="s">
        <v>23</v>
      </c>
      <c r="C7" s="54">
        <f>'Qualitätsverbesserungs-ROI im 1'!F108</f>
        <v>301035</v>
      </c>
      <c r="D7" s="103">
        <v>1</v>
      </c>
      <c r="E7" s="103">
        <v>2</v>
      </c>
      <c r="F7" s="103">
        <v>3</v>
      </c>
      <c r="G7" s="54">
        <f>SUM(C7:F7)</f>
        <v>301041</v>
      </c>
      <c r="I7" s="110"/>
    </row>
    <row r="8" spans="1:11" ht="18.95" customHeight="1" x14ac:dyDescent="0.3">
      <c r="B8" s="7" t="s">
        <v>24</v>
      </c>
      <c r="C8" s="55"/>
      <c r="D8" s="55">
        <f>'Qualitätsverbesserungs-ROI im 1'!F167</f>
        <v>276635</v>
      </c>
      <c r="E8" s="55">
        <f>'Qualitätsverbesserungs-ROI im 1'!I167</f>
        <v>278465</v>
      </c>
      <c r="F8" s="55">
        <f>'Qualitätsverbesserungs-ROI im 1'!L167</f>
        <v>279075</v>
      </c>
      <c r="G8" s="56">
        <f>SUM(C8:F8)</f>
        <v>834175</v>
      </c>
      <c r="I8" s="111" t="s">
        <v>25</v>
      </c>
      <c r="J8" s="97"/>
      <c r="K8" s="97"/>
    </row>
    <row r="9" spans="1:11" ht="18.95" customHeight="1" x14ac:dyDescent="0.25">
      <c r="B9" s="9" t="s">
        <v>26</v>
      </c>
      <c r="C9" s="54">
        <f>SUM(C7:C8)</f>
        <v>301035</v>
      </c>
      <c r="D9" s="54">
        <f>SUM(D7:D8)</f>
        <v>276636</v>
      </c>
      <c r="E9" s="54">
        <f>SUM(E7:E8)</f>
        <v>278467</v>
      </c>
      <c r="F9" s="54">
        <f>SUM(F7:F8)</f>
        <v>279078</v>
      </c>
      <c r="G9" s="54">
        <f>SUM(C9:F9)</f>
        <v>1135216</v>
      </c>
      <c r="I9" s="110"/>
    </row>
    <row r="10" spans="1:11" ht="18.95" customHeight="1" x14ac:dyDescent="0.2">
      <c r="B10" s="7" t="s">
        <v>27</v>
      </c>
      <c r="C10" s="57">
        <f>1/(1+$C$4)^0</f>
        <v>1</v>
      </c>
      <c r="D10" s="57">
        <f>1/(1+$C$4)^D7</f>
        <v>0.98039215686274506</v>
      </c>
      <c r="E10" s="57">
        <f>1/(1+$C$4)^E7</f>
        <v>0.96116878123798544</v>
      </c>
      <c r="F10" s="57">
        <f>1/(1+$C$4)^F7</f>
        <v>0.94232233454704462</v>
      </c>
      <c r="G10" s="56">
        <f>SUM(C10:F10)</f>
        <v>3.883883272647775</v>
      </c>
      <c r="I10" s="111" t="s">
        <v>28</v>
      </c>
    </row>
    <row r="11" spans="1:11" ht="18.95" customHeight="1" x14ac:dyDescent="0.25">
      <c r="B11" s="6" t="s">
        <v>29</v>
      </c>
      <c r="C11" s="30">
        <f>C9*C10</f>
        <v>301035</v>
      </c>
      <c r="D11" s="30">
        <f>D9*D10</f>
        <v>271211.76470588235</v>
      </c>
      <c r="E11" s="30">
        <f>E9*E10</f>
        <v>267653.78700499807</v>
      </c>
      <c r="F11" s="30">
        <f>F9*F10</f>
        <v>262981.4324807201</v>
      </c>
      <c r="G11" s="30">
        <f>SUM(C11:F11)</f>
        <v>1102881.9841916007</v>
      </c>
      <c r="I11" s="110"/>
    </row>
    <row r="12" spans="1:11" s="23" customFormat="1" ht="18.95" customHeight="1" x14ac:dyDescent="0.2">
      <c r="B12" s="45"/>
      <c r="C12" s="25"/>
      <c r="D12" s="25"/>
      <c r="E12" s="25"/>
      <c r="F12" s="25"/>
      <c r="I12" s="111" t="s">
        <v>30</v>
      </c>
    </row>
    <row r="13" spans="1:11" s="23" customFormat="1" ht="18.95" customHeight="1" x14ac:dyDescent="0.25">
      <c r="B13" s="47" t="s">
        <v>31</v>
      </c>
      <c r="C13" s="48" t="s">
        <v>18</v>
      </c>
      <c r="D13" s="48" t="s">
        <v>19</v>
      </c>
      <c r="E13" s="48" t="s">
        <v>20</v>
      </c>
      <c r="F13" s="48" t="s">
        <v>21</v>
      </c>
      <c r="G13" s="48" t="s">
        <v>22</v>
      </c>
      <c r="I13" s="112"/>
    </row>
    <row r="14" spans="1:11" s="23" customFormat="1" ht="18.95" customHeight="1" x14ac:dyDescent="0.2">
      <c r="B14" s="6" t="s">
        <v>32</v>
      </c>
      <c r="C14" s="54"/>
      <c r="D14" s="54">
        <f>IF('Qualitätsverbesserungs-ROI im 1'!D199&lt;0,'Qualitätsverbesserungs-ROI im 1'!D199,0)</f>
        <v>0</v>
      </c>
      <c r="E14" s="54">
        <f>IF('Qualitätsverbesserungs-ROI im 1'!E199&lt;0,'Qualitätsverbesserungs-ROI im 1'!E199,0)</f>
        <v>0</v>
      </c>
      <c r="F14" s="54">
        <f>IF('Qualitätsverbesserungs-ROI im 1'!F199&lt;0,'Qualitätsverbesserungs-ROI im 1'!F199,0)</f>
        <v>0</v>
      </c>
      <c r="G14" s="54">
        <f>SUM(C14:F14)</f>
        <v>0</v>
      </c>
      <c r="I14" s="111" t="s">
        <v>33</v>
      </c>
    </row>
    <row r="15" spans="1:11" s="23" customFormat="1" ht="18.95" customHeight="1" x14ac:dyDescent="0.25">
      <c r="B15" s="7" t="s">
        <v>34</v>
      </c>
      <c r="C15" s="57"/>
      <c r="D15" s="58">
        <f>IF('Qualitätsverbesserungs-ROI im 1'!D260&gt;0,'Qualitätsverbesserungs-ROI im 1'!D260,0)</f>
        <v>860304.96000000043</v>
      </c>
      <c r="E15" s="58">
        <f>IF('Qualitätsverbesserungs-ROI im 1'!E260&gt;0,'Qualitätsverbesserungs-ROI im 1'!E260,0)</f>
        <v>830839.6799999997</v>
      </c>
      <c r="F15" s="58">
        <f>IF('Qualitätsverbesserungs-ROI im 1'!F260&gt;0,'Qualitätsverbesserungs-ROI im 1'!F260,0)</f>
        <v>794166.72000000032</v>
      </c>
      <c r="G15" s="56">
        <f>SUM(C15:F15)</f>
        <v>2485311.3600000003</v>
      </c>
      <c r="I15" s="112"/>
    </row>
    <row r="16" spans="1:11" s="23" customFormat="1" ht="18.95" customHeight="1" x14ac:dyDescent="0.2">
      <c r="B16" s="9" t="s">
        <v>35</v>
      </c>
      <c r="C16" s="54"/>
      <c r="D16" s="54">
        <f>SUM(D14:D15)</f>
        <v>860304.96000000043</v>
      </c>
      <c r="E16" s="54">
        <f>SUM(E14:E15)</f>
        <v>830839.6799999997</v>
      </c>
      <c r="F16" s="54">
        <f>SUM(F14:F15)</f>
        <v>794166.72000000032</v>
      </c>
      <c r="G16" s="54">
        <f>SUM(C16:F16)</f>
        <v>2485311.3600000003</v>
      </c>
      <c r="I16" s="111" t="s">
        <v>36</v>
      </c>
    </row>
    <row r="17" spans="1:9" s="23" customFormat="1" ht="18.95" customHeight="1" x14ac:dyDescent="0.25">
      <c r="B17" s="7" t="s">
        <v>27</v>
      </c>
      <c r="C17" s="57"/>
      <c r="D17" s="57">
        <f>1/(1+$C$4)^D7</f>
        <v>0.98039215686274506</v>
      </c>
      <c r="E17" s="57">
        <f>1/(1+$C$4)^E7</f>
        <v>0.96116878123798544</v>
      </c>
      <c r="F17" s="57">
        <f>1/(1+$C$4)^F7</f>
        <v>0.94232233454704462</v>
      </c>
      <c r="G17" s="56">
        <f>SUM(C17:F17)</f>
        <v>2.883883272647775</v>
      </c>
      <c r="I17" s="112"/>
    </row>
    <row r="18" spans="1:9" ht="18.95" customHeight="1" x14ac:dyDescent="0.2">
      <c r="B18" s="6" t="s">
        <v>37</v>
      </c>
      <c r="C18" s="104"/>
      <c r="D18" s="30">
        <f>D16*D17</f>
        <v>843436.23529411806</v>
      </c>
      <c r="E18" s="30">
        <f>E16*E17</f>
        <v>798577.16262975754</v>
      </c>
      <c r="F18" s="30">
        <f>F16*F17</f>
        <v>748361.03760996938</v>
      </c>
      <c r="G18" s="30">
        <f>SUM(D18:F18)</f>
        <v>2390374.4355338449</v>
      </c>
      <c r="I18" s="111" t="s">
        <v>38</v>
      </c>
    </row>
    <row r="19" spans="1:9" s="23" customFormat="1" ht="18.95" customHeight="1" x14ac:dyDescent="0.2">
      <c r="B19" s="24"/>
      <c r="C19" s="29"/>
      <c r="D19" s="29"/>
      <c r="E19" s="29"/>
      <c r="F19" s="29"/>
      <c r="G19" s="29"/>
      <c r="I19" s="111" t="s">
        <v>39</v>
      </c>
    </row>
    <row r="20" spans="1:9" s="23" customFormat="1" ht="18.95" customHeight="1" x14ac:dyDescent="0.25">
      <c r="B20" s="49" t="s">
        <v>40</v>
      </c>
      <c r="C20" s="29"/>
      <c r="D20" s="29"/>
      <c r="E20" s="29"/>
      <c r="F20" s="29"/>
      <c r="G20" s="29"/>
      <c r="I20" s="113"/>
    </row>
    <row r="21" spans="1:9" s="23" customFormat="1" ht="18.95" customHeight="1" x14ac:dyDescent="0.25">
      <c r="B21" s="6" t="s">
        <v>41</v>
      </c>
      <c r="C21" s="30">
        <f>-C11</f>
        <v>-301035</v>
      </c>
      <c r="D21" s="30">
        <f>D16-D9</f>
        <v>583668.96000000043</v>
      </c>
      <c r="E21" s="30">
        <f>E16-E9</f>
        <v>552372.6799999997</v>
      </c>
      <c r="F21" s="30">
        <f>F16-F9</f>
        <v>515088.72000000032</v>
      </c>
      <c r="G21" s="30">
        <f>SUM(C21:F21)</f>
        <v>1350095.3600000003</v>
      </c>
      <c r="I21" s="108"/>
    </row>
    <row r="22" spans="1:9" s="23" customFormat="1" ht="18.95" customHeight="1" x14ac:dyDescent="0.2">
      <c r="B22" s="7" t="s">
        <v>42</v>
      </c>
      <c r="C22" s="26"/>
      <c r="D22" s="33">
        <f>IF(D18&lt;&gt;0,(D18/(D9+C9)),0)</f>
        <v>1.4600633150947824</v>
      </c>
      <c r="E22" s="33">
        <f>IF(E18&lt;&gt;0,SUM(D18:E18)/SUM(C11:E11),0)</f>
        <v>1.9550093098273222</v>
      </c>
      <c r="F22" s="33">
        <f>IF(F18&lt;&gt;0,SUM(D18:F18)/SUM(C11:F11),0)</f>
        <v>2.1673891402677694</v>
      </c>
      <c r="G22" s="33">
        <f>IF(G18&lt;&gt;0,G18/G11,0)</f>
        <v>2.1673891402677694</v>
      </c>
    </row>
    <row r="23" spans="1:9" s="23" customFormat="1" ht="18.95" customHeight="1" x14ac:dyDescent="0.2">
      <c r="B23" s="9" t="s">
        <v>43</v>
      </c>
      <c r="C23" s="27"/>
      <c r="D23" s="27"/>
      <c r="E23" s="27"/>
      <c r="F23" s="27"/>
      <c r="G23" s="30">
        <f>G18-G11</f>
        <v>1287492.4513422442</v>
      </c>
    </row>
    <row r="24" spans="1:9" s="23" customFormat="1" ht="18.95" customHeight="1" x14ac:dyDescent="0.2">
      <c r="B24" s="7" t="s">
        <v>44</v>
      </c>
      <c r="C24" s="26"/>
      <c r="D24" s="26"/>
      <c r="E24" s="26"/>
      <c r="F24" s="26"/>
      <c r="G24" s="34">
        <f>IFERROR(IF(SUM(D21:F21)&lt;&gt;0,IRR(C21:F21,0.15),"N/A"),0)</f>
        <v>1.8089647784726286</v>
      </c>
    </row>
    <row r="25" spans="1:9" s="23" customFormat="1" x14ac:dyDescent="0.2">
      <c r="B25" s="31"/>
      <c r="C25" s="29"/>
      <c r="D25" s="29"/>
      <c r="E25" s="29"/>
      <c r="F25" s="29"/>
      <c r="G25" s="29"/>
    </row>
    <row r="26" spans="1:9" ht="50.1" customHeight="1" x14ac:dyDescent="0.2">
      <c r="B26" s="116" t="s">
        <v>45</v>
      </c>
      <c r="C26" s="115"/>
      <c r="D26" s="115"/>
      <c r="E26" s="115"/>
      <c r="F26" s="115"/>
      <c r="G26" s="115"/>
    </row>
    <row r="27" spans="1:9" s="23" customFormat="1" x14ac:dyDescent="0.2">
      <c r="B27" s="31"/>
      <c r="C27" s="29"/>
      <c r="D27" s="29"/>
      <c r="E27" s="29"/>
      <c r="F27" s="29"/>
      <c r="G27" s="29"/>
    </row>
    <row r="28" spans="1:9" customFormat="1" ht="42" customHeight="1" x14ac:dyDescent="0.25">
      <c r="A28" s="1"/>
      <c r="B28" s="3" t="s">
        <v>25</v>
      </c>
      <c r="C28" s="3"/>
    </row>
    <row r="29" spans="1:9" s="2" customFormat="1" ht="18.95" customHeight="1" x14ac:dyDescent="0.25">
      <c r="B29" s="10" t="s">
        <v>0</v>
      </c>
      <c r="C29" s="43" t="str">
        <f>IF('Qualitätsverbesserungs-ROI im 1'!C53=0,"",'Qualitätsverbesserungs-ROI im 1'!C53)</f>
        <v>EHR-System-Upgrades</v>
      </c>
    </row>
    <row r="30" spans="1:9" s="2" customFormat="1" ht="18.95" customHeight="1" x14ac:dyDescent="0.25">
      <c r="B30" s="32" t="s">
        <v>14</v>
      </c>
      <c r="C30" s="44">
        <v>0.02</v>
      </c>
      <c r="D30" s="53" t="s">
        <v>46</v>
      </c>
      <c r="E30" s="18"/>
    </row>
    <row r="31" spans="1:9" s="18" customFormat="1" ht="11.1" customHeight="1" x14ac:dyDescent="0.25">
      <c r="B31" s="28"/>
      <c r="C31" s="20"/>
      <c r="D31" s="20"/>
    </row>
    <row r="32" spans="1:9" ht="18.95" customHeight="1" x14ac:dyDescent="0.2">
      <c r="B32" s="47" t="s">
        <v>17</v>
      </c>
      <c r="C32" s="48" t="s">
        <v>18</v>
      </c>
      <c r="D32" s="48" t="s">
        <v>19</v>
      </c>
      <c r="E32" s="48" t="s">
        <v>20</v>
      </c>
      <c r="F32" s="48" t="s">
        <v>21</v>
      </c>
      <c r="G32" s="48" t="s">
        <v>22</v>
      </c>
    </row>
    <row r="33" spans="2:7" ht="18.95" customHeight="1" x14ac:dyDescent="0.2">
      <c r="B33" s="6" t="s">
        <v>23</v>
      </c>
      <c r="C33" s="50">
        <f>'Qualitätsverbesserungs-ROI im 1'!F108</f>
        <v>301035</v>
      </c>
      <c r="D33" s="103">
        <v>1</v>
      </c>
      <c r="E33" s="103">
        <v>2</v>
      </c>
      <c r="F33" s="103">
        <v>3</v>
      </c>
      <c r="G33" s="50">
        <f>SUM(C33:F33)</f>
        <v>301041</v>
      </c>
    </row>
    <row r="34" spans="2:7" ht="18.95" customHeight="1" x14ac:dyDescent="0.2">
      <c r="B34" s="7" t="s">
        <v>24</v>
      </c>
      <c r="C34" s="67"/>
      <c r="D34" s="67">
        <f>'Qualitätsverbesserungs-ROI im 1'!F167</f>
        <v>276635</v>
      </c>
      <c r="E34" s="67">
        <f>'Qualitätsverbesserungs-ROI im 1'!I167</f>
        <v>278465</v>
      </c>
      <c r="F34" s="67">
        <f>'Qualitätsverbesserungs-ROI im 1'!L167</f>
        <v>279075</v>
      </c>
      <c r="G34" s="68">
        <f>SUM(C34:F34)</f>
        <v>834175</v>
      </c>
    </row>
    <row r="35" spans="2:7" ht="18.95" customHeight="1" x14ac:dyDescent="0.2">
      <c r="B35" s="9" t="s">
        <v>26</v>
      </c>
      <c r="C35" s="50">
        <f>SUM(C33:C34)</f>
        <v>301035</v>
      </c>
      <c r="D35" s="50">
        <f>SUM(D33:D34)</f>
        <v>276636</v>
      </c>
      <c r="E35" s="50">
        <f>SUM(E33:E34)</f>
        <v>278467</v>
      </c>
      <c r="F35" s="50">
        <f>SUM(F33:F34)</f>
        <v>279078</v>
      </c>
      <c r="G35" s="50">
        <f>SUM(C35:F35)</f>
        <v>1135216</v>
      </c>
    </row>
    <row r="36" spans="2:7" ht="18.95" customHeight="1" x14ac:dyDescent="0.2">
      <c r="B36" s="7" t="s">
        <v>27</v>
      </c>
      <c r="C36" s="105">
        <f>1/(1+$C$30)^0</f>
        <v>1</v>
      </c>
      <c r="D36" s="105">
        <f>1/(1+$C$30)^D33</f>
        <v>0.98039215686274506</v>
      </c>
      <c r="E36" s="105">
        <f>1/(1+$C$30)^E33</f>
        <v>0.96116878123798544</v>
      </c>
      <c r="F36" s="105">
        <f>1/(1+$C$30)^F33</f>
        <v>0.94232233454704462</v>
      </c>
      <c r="G36" s="68">
        <f>SUM(C36:F36)</f>
        <v>3.883883272647775</v>
      </c>
    </row>
    <row r="37" spans="2:7" ht="18.95" customHeight="1" x14ac:dyDescent="0.2">
      <c r="B37" s="6" t="s">
        <v>29</v>
      </c>
      <c r="C37" s="30">
        <f>C35*C36</f>
        <v>301035</v>
      </c>
      <c r="D37" s="30">
        <f>D35*D36</f>
        <v>271211.76470588235</v>
      </c>
      <c r="E37" s="30">
        <f>E35*E36</f>
        <v>267653.78700499807</v>
      </c>
      <c r="F37" s="30">
        <f>F35*F36</f>
        <v>262981.4324807201</v>
      </c>
      <c r="G37" s="30">
        <f>SUM(C37:F37)</f>
        <v>1102881.9841916007</v>
      </c>
    </row>
    <row r="38" spans="2:7" s="23" customFormat="1" ht="11.1" customHeight="1" x14ac:dyDescent="0.2">
      <c r="B38" s="45"/>
      <c r="C38" s="25"/>
      <c r="D38" s="25"/>
      <c r="E38" s="25"/>
      <c r="F38" s="25"/>
    </row>
    <row r="39" spans="2:7" s="23" customFormat="1" ht="18.95" customHeight="1" x14ac:dyDescent="0.2">
      <c r="B39" s="47" t="s">
        <v>31</v>
      </c>
      <c r="C39" s="48" t="s">
        <v>18</v>
      </c>
      <c r="D39" s="48" t="s">
        <v>19</v>
      </c>
      <c r="E39" s="48" t="s">
        <v>20</v>
      </c>
      <c r="F39" s="48" t="s">
        <v>21</v>
      </c>
      <c r="G39" s="48" t="s">
        <v>22</v>
      </c>
    </row>
    <row r="40" spans="2:7" s="23" customFormat="1" ht="18.95" customHeight="1" x14ac:dyDescent="0.2">
      <c r="B40" s="6" t="s">
        <v>47</v>
      </c>
      <c r="C40" s="50"/>
      <c r="D40" s="50">
        <f>IF('Qualitätsverbesserungs-ROI im 1'!D260&lt;0,'Qualitätsverbesserungs-ROI im 1'!D260,0)</f>
        <v>0</v>
      </c>
      <c r="E40" s="50">
        <f>IF('Qualitätsverbesserungs-ROI im 1'!E260&lt;0,'Qualitätsverbesserungs-ROI im 1'!E260,0)</f>
        <v>0</v>
      </c>
      <c r="F40" s="50">
        <f>IF('Qualitätsverbesserungs-ROI im 1'!F260&lt;0,'Qualitätsverbesserungs-ROI im 1'!F260,0)</f>
        <v>0</v>
      </c>
      <c r="G40" s="50">
        <f>SUM(C40:F40)</f>
        <v>0</v>
      </c>
    </row>
    <row r="41" spans="2:7" s="23" customFormat="1" ht="18.95" customHeight="1" x14ac:dyDescent="0.2">
      <c r="B41" s="7" t="s">
        <v>48</v>
      </c>
      <c r="C41" s="105"/>
      <c r="D41" s="106">
        <f>IF('Qualitätsverbesserungs-ROI im 1'!D260&gt;0,'Qualitätsverbesserungs-ROI im 1'!D260,0)</f>
        <v>860304.96000000043</v>
      </c>
      <c r="E41" s="106">
        <f>IF('Qualitätsverbesserungs-ROI im 1'!E260&gt;0,'Qualitätsverbesserungs-ROI im 1'!E260,0)</f>
        <v>830839.6799999997</v>
      </c>
      <c r="F41" s="106">
        <f>IF('Qualitätsverbesserungs-ROI im 1'!F260&gt;0,'Qualitätsverbesserungs-ROI im 1'!F260,0)</f>
        <v>794166.72000000032</v>
      </c>
      <c r="G41" s="68">
        <f>SUM(C41:F41)</f>
        <v>2485311.3600000003</v>
      </c>
    </row>
    <row r="42" spans="2:7" s="23" customFormat="1" ht="18.95" customHeight="1" x14ac:dyDescent="0.2">
      <c r="B42" s="9" t="s">
        <v>49</v>
      </c>
      <c r="C42" s="50"/>
      <c r="D42" s="50">
        <f>SUM(D40:D41)</f>
        <v>860304.96000000043</v>
      </c>
      <c r="E42" s="50">
        <f>SUM(E40:E41)</f>
        <v>830839.6799999997</v>
      </c>
      <c r="F42" s="50">
        <f>SUM(F40:F41)</f>
        <v>794166.72000000032</v>
      </c>
      <c r="G42" s="50">
        <f>SUM(C42:F42)</f>
        <v>2485311.3600000003</v>
      </c>
    </row>
    <row r="43" spans="2:7" s="23" customFormat="1" ht="18.95" customHeight="1" x14ac:dyDescent="0.2">
      <c r="B43" s="7" t="s">
        <v>27</v>
      </c>
      <c r="C43" s="105"/>
      <c r="D43" s="105">
        <f>1/(1+$C$30)^D33</f>
        <v>0.98039215686274506</v>
      </c>
      <c r="E43" s="105">
        <f>1/(1+$C$30)^E33</f>
        <v>0.96116878123798544</v>
      </c>
      <c r="F43" s="105">
        <f>1/(1+$C$30)^F33</f>
        <v>0.94232233454704462</v>
      </c>
      <c r="G43" s="68">
        <f>SUM(C43:F43)</f>
        <v>2.883883272647775</v>
      </c>
    </row>
    <row r="44" spans="2:7" ht="18.95" customHeight="1" x14ac:dyDescent="0.2">
      <c r="B44" s="6" t="s">
        <v>50</v>
      </c>
      <c r="C44" s="104"/>
      <c r="D44" s="30">
        <f>D42*D43</f>
        <v>843436.23529411806</v>
      </c>
      <c r="E44" s="30">
        <f>E42*E43</f>
        <v>798577.16262975754</v>
      </c>
      <c r="F44" s="30">
        <f>F42*F43</f>
        <v>748361.03760996938</v>
      </c>
      <c r="G44" s="30">
        <f>SUM(D44:F44)</f>
        <v>2390374.4355338449</v>
      </c>
    </row>
    <row r="45" spans="2:7" s="23" customFormat="1" ht="11.1" customHeight="1" x14ac:dyDescent="0.2">
      <c r="B45" s="31"/>
      <c r="C45" s="29"/>
      <c r="D45" s="29"/>
      <c r="E45" s="29"/>
      <c r="F45" s="29"/>
      <c r="G45" s="29"/>
    </row>
    <row r="46" spans="2:7" s="23" customFormat="1" ht="18.95" customHeight="1" x14ac:dyDescent="0.2">
      <c r="B46" s="46" t="s">
        <v>51</v>
      </c>
      <c r="C46" s="29"/>
      <c r="D46" s="29"/>
      <c r="E46" s="29"/>
      <c r="F46" s="29"/>
      <c r="G46" s="29"/>
    </row>
    <row r="47" spans="2:7" s="23" customFormat="1" ht="18.95" customHeight="1" x14ac:dyDescent="0.2">
      <c r="B47" s="6" t="s">
        <v>41</v>
      </c>
      <c r="C47" s="30">
        <f>-C37</f>
        <v>-301035</v>
      </c>
      <c r="D47" s="30">
        <f>D42-D35</f>
        <v>583668.96000000043</v>
      </c>
      <c r="E47" s="30">
        <f>E42-E35</f>
        <v>552372.6799999997</v>
      </c>
      <c r="F47" s="30">
        <f>F42-F35</f>
        <v>515088.72000000032</v>
      </c>
      <c r="G47" s="30">
        <f>SUM(C47:F47)</f>
        <v>1350095.3600000003</v>
      </c>
    </row>
    <row r="48" spans="2:7" s="23" customFormat="1" ht="18.95" customHeight="1" x14ac:dyDescent="0.2">
      <c r="B48" s="7" t="s">
        <v>42</v>
      </c>
      <c r="C48" s="26"/>
      <c r="D48" s="33">
        <f>IF(D44&lt;&gt;0,(D44/(D35+C35)),0)</f>
        <v>1.4600633150947824</v>
      </c>
      <c r="E48" s="33">
        <f>IF(E44&lt;&gt;0,SUM(D44:E44)/SUM(C37:E37),0)</f>
        <v>1.9550093098273222</v>
      </c>
      <c r="F48" s="33">
        <f>IF(F44&lt;&gt;0,SUM(D44:F44)/SUM(C37:F37),0)</f>
        <v>2.1673891402677694</v>
      </c>
      <c r="G48" s="33">
        <f>IF(G44&lt;&gt;0,G44/G37,0)</f>
        <v>2.1673891402677694</v>
      </c>
    </row>
    <row r="49" spans="1:7" s="23" customFormat="1" ht="18.95" customHeight="1" x14ac:dyDescent="0.2">
      <c r="B49" s="9" t="s">
        <v>43</v>
      </c>
      <c r="C49" s="27"/>
      <c r="D49" s="27"/>
      <c r="E49" s="27"/>
      <c r="F49" s="27"/>
      <c r="G49" s="30">
        <f>G44-G37</f>
        <v>1287492.4513422442</v>
      </c>
    </row>
    <row r="50" spans="1:7" s="23" customFormat="1" ht="18.95" customHeight="1" x14ac:dyDescent="0.2">
      <c r="B50" s="7" t="s">
        <v>44</v>
      </c>
      <c r="C50" s="26"/>
      <c r="D50" s="26"/>
      <c r="E50" s="26"/>
      <c r="F50" s="26"/>
      <c r="G50" s="34">
        <f>IFERROR(IF(SUM(D47:F47)&lt;&gt;0,IRR(C47:F47,0.15),"N/A"),0)</f>
        <v>1.8089647784726286</v>
      </c>
    </row>
    <row r="52" spans="1:7" customFormat="1" ht="42" customHeight="1" x14ac:dyDescent="0.25">
      <c r="A52" s="1"/>
      <c r="B52" s="3" t="s">
        <v>28</v>
      </c>
      <c r="C52" s="3"/>
    </row>
    <row r="53" spans="1:7" s="2" customFormat="1" ht="18.95" customHeight="1" x14ac:dyDescent="0.25">
      <c r="B53" s="10" t="s">
        <v>52</v>
      </c>
      <c r="C53" s="59" t="s">
        <v>53</v>
      </c>
      <c r="D53" s="53" t="s">
        <v>54</v>
      </c>
    </row>
    <row r="54" spans="1:7" ht="18.95" customHeight="1" x14ac:dyDescent="0.2">
      <c r="B54" s="11" t="s">
        <v>55</v>
      </c>
      <c r="C54" s="60">
        <v>44805</v>
      </c>
      <c r="D54" s="60">
        <v>44804</v>
      </c>
    </row>
    <row r="55" spans="1:7" ht="11.1" customHeight="1" x14ac:dyDescent="0.2">
      <c r="B55" s="3"/>
      <c r="C55" s="3"/>
    </row>
    <row r="56" spans="1:7" ht="33" customHeight="1" x14ac:dyDescent="0.2">
      <c r="B56" s="47" t="s">
        <v>56</v>
      </c>
      <c r="C56" s="48" t="s">
        <v>9</v>
      </c>
      <c r="D56" s="48" t="s">
        <v>57</v>
      </c>
      <c r="E56" s="48" t="s">
        <v>58</v>
      </c>
      <c r="F56" s="48" t="s">
        <v>59</v>
      </c>
    </row>
    <row r="57" spans="1:7" ht="18.95" customHeight="1" x14ac:dyDescent="0.2">
      <c r="B57" s="39" t="s">
        <v>1</v>
      </c>
      <c r="C57" s="42"/>
      <c r="D57" s="8"/>
      <c r="E57" s="8"/>
      <c r="F57" s="8"/>
    </row>
    <row r="58" spans="1:7" ht="18.95" customHeight="1" x14ac:dyDescent="0.2">
      <c r="B58" s="6" t="s">
        <v>60</v>
      </c>
      <c r="C58" s="69" t="s">
        <v>2</v>
      </c>
      <c r="D58" s="62">
        <v>0.05</v>
      </c>
      <c r="E58" s="50">
        <v>250000</v>
      </c>
      <c r="F58" s="70">
        <f>D58*E58</f>
        <v>12500</v>
      </c>
    </row>
    <row r="59" spans="1:7" ht="18.95" customHeight="1" x14ac:dyDescent="0.2">
      <c r="B59" s="7" t="s">
        <v>61</v>
      </c>
      <c r="C59" s="59" t="s">
        <v>3</v>
      </c>
      <c r="D59" s="66">
        <v>0.1</v>
      </c>
      <c r="E59" s="67">
        <v>180000</v>
      </c>
      <c r="F59" s="52">
        <f>D59*E59</f>
        <v>18000</v>
      </c>
    </row>
    <row r="60" spans="1:7" ht="18.95" customHeight="1" x14ac:dyDescent="0.2">
      <c r="B60" s="9"/>
      <c r="C60" s="69"/>
      <c r="D60" s="62">
        <v>0.01</v>
      </c>
      <c r="E60" s="50"/>
      <c r="F60" s="70">
        <f>D60*E60</f>
        <v>0</v>
      </c>
    </row>
    <row r="61" spans="1:7" ht="18.95" customHeight="1" x14ac:dyDescent="0.2">
      <c r="B61" s="7"/>
      <c r="C61" s="59"/>
      <c r="D61" s="66">
        <v>0.01</v>
      </c>
      <c r="E61" s="67"/>
      <c r="F61" s="52">
        <f>D61*E61</f>
        <v>0</v>
      </c>
    </row>
    <row r="62" spans="1:7" ht="18.95" customHeight="1" x14ac:dyDescent="0.2">
      <c r="B62" s="39" t="s">
        <v>62</v>
      </c>
      <c r="C62" s="42"/>
      <c r="D62" s="15"/>
      <c r="E62" s="14"/>
      <c r="F62" s="14"/>
    </row>
    <row r="63" spans="1:7" ht="18.95" customHeight="1" x14ac:dyDescent="0.2">
      <c r="B63" s="7" t="s">
        <v>63</v>
      </c>
      <c r="C63" s="59" t="s">
        <v>6</v>
      </c>
      <c r="D63" s="66">
        <v>0.45</v>
      </c>
      <c r="E63" s="67">
        <v>145000</v>
      </c>
      <c r="F63" s="52">
        <f>D63*E63</f>
        <v>65250</v>
      </c>
    </row>
    <row r="64" spans="1:7" ht="18.95" customHeight="1" x14ac:dyDescent="0.2">
      <c r="B64" s="6" t="s">
        <v>64</v>
      </c>
      <c r="C64" s="69" t="s">
        <v>7</v>
      </c>
      <c r="D64" s="62">
        <v>0.2</v>
      </c>
      <c r="E64" s="50">
        <v>85000</v>
      </c>
      <c r="F64" s="70">
        <f>D64*E64</f>
        <v>17000</v>
      </c>
    </row>
    <row r="65" spans="2:8" ht="18.95" customHeight="1" x14ac:dyDescent="0.2">
      <c r="B65" s="7"/>
      <c r="C65" s="59"/>
      <c r="D65" s="66"/>
      <c r="E65" s="67"/>
      <c r="F65" s="52">
        <f>D65*E65</f>
        <v>0</v>
      </c>
    </row>
    <row r="66" spans="2:8" ht="18.95" customHeight="1" x14ac:dyDescent="0.2">
      <c r="B66" s="9"/>
      <c r="C66" s="69"/>
      <c r="D66" s="62"/>
      <c r="E66" s="50"/>
      <c r="F66" s="70">
        <f>D66*E66</f>
        <v>0</v>
      </c>
    </row>
    <row r="67" spans="2:8" ht="18.95" customHeight="1" x14ac:dyDescent="0.2">
      <c r="B67" s="7"/>
      <c r="C67" s="59"/>
      <c r="D67" s="66"/>
      <c r="E67" s="67"/>
      <c r="F67" s="52">
        <f>D67*E67</f>
        <v>0</v>
      </c>
    </row>
    <row r="68" spans="2:8" ht="18.95" customHeight="1" x14ac:dyDescent="0.2">
      <c r="B68" s="39" t="s">
        <v>65</v>
      </c>
      <c r="C68" s="42"/>
      <c r="D68" s="15"/>
      <c r="E68" s="14"/>
      <c r="F68" s="14"/>
    </row>
    <row r="69" spans="2:8" ht="18.95" customHeight="1" x14ac:dyDescent="0.2">
      <c r="B69" s="7" t="s">
        <v>66</v>
      </c>
      <c r="C69" s="59"/>
      <c r="D69" s="66">
        <v>0.4</v>
      </c>
      <c r="E69" s="67">
        <v>135000</v>
      </c>
      <c r="F69" s="52">
        <f>D69*E69</f>
        <v>54000</v>
      </c>
      <c r="H69" s="13"/>
    </row>
    <row r="70" spans="2:8" ht="18.95" customHeight="1" x14ac:dyDescent="0.2">
      <c r="B70" s="6" t="s">
        <v>67</v>
      </c>
      <c r="C70" s="69"/>
      <c r="D70" s="62">
        <v>0.5</v>
      </c>
      <c r="E70" s="50">
        <v>120000</v>
      </c>
      <c r="F70" s="70">
        <f>D70*E70</f>
        <v>60000</v>
      </c>
    </row>
    <row r="71" spans="2:8" ht="18.95" customHeight="1" x14ac:dyDescent="0.2">
      <c r="B71" s="7"/>
      <c r="C71" s="59"/>
      <c r="D71" s="66"/>
      <c r="E71" s="67"/>
      <c r="F71" s="52">
        <f>D71*E71</f>
        <v>0</v>
      </c>
    </row>
    <row r="72" spans="2:8" ht="18.95" customHeight="1" x14ac:dyDescent="0.2">
      <c r="B72" s="9"/>
      <c r="C72" s="69"/>
      <c r="D72" s="62"/>
      <c r="E72" s="50"/>
      <c r="F72" s="70">
        <f>D72*E72</f>
        <v>0</v>
      </c>
    </row>
    <row r="73" spans="2:8" ht="18.95" customHeight="1" x14ac:dyDescent="0.2">
      <c r="B73" s="7"/>
      <c r="C73" s="59"/>
      <c r="D73" s="66"/>
      <c r="E73" s="67"/>
      <c r="F73" s="52">
        <f>D73*E73</f>
        <v>0</v>
      </c>
    </row>
    <row r="74" spans="2:8" ht="18.95" customHeight="1" x14ac:dyDescent="0.2">
      <c r="B74" s="39" t="s">
        <v>68</v>
      </c>
      <c r="C74" s="42"/>
      <c r="D74" s="15"/>
      <c r="E74" s="14"/>
      <c r="F74" s="14"/>
    </row>
    <row r="75" spans="2:8" ht="18.95" customHeight="1" x14ac:dyDescent="0.2">
      <c r="B75" s="7" t="s">
        <v>69</v>
      </c>
      <c r="C75" s="59"/>
      <c r="D75" s="66"/>
      <c r="E75" s="67"/>
      <c r="F75" s="52">
        <f>D75*E75</f>
        <v>0</v>
      </c>
    </row>
    <row r="76" spans="2:8" ht="18.95" customHeight="1" x14ac:dyDescent="0.2">
      <c r="B76" s="9" t="s">
        <v>70</v>
      </c>
      <c r="C76" s="69"/>
      <c r="D76" s="62"/>
      <c r="E76" s="50"/>
      <c r="F76" s="70">
        <f>D76*E76</f>
        <v>0</v>
      </c>
    </row>
    <row r="77" spans="2:8" ht="18.95" customHeight="1" x14ac:dyDescent="0.2">
      <c r="B77" s="7"/>
      <c r="C77" s="59"/>
      <c r="D77" s="66"/>
      <c r="E77" s="67"/>
      <c r="F77" s="52">
        <f>D77*E77</f>
        <v>0</v>
      </c>
    </row>
    <row r="78" spans="2:8" ht="18.95" customHeight="1" x14ac:dyDescent="0.2">
      <c r="B78" s="6"/>
      <c r="C78" s="69"/>
      <c r="D78" s="62"/>
      <c r="E78" s="50"/>
      <c r="F78" s="70">
        <f>D78*E78</f>
        <v>0</v>
      </c>
    </row>
    <row r="79" spans="2:8" ht="18.95" customHeight="1" x14ac:dyDescent="0.2">
      <c r="B79" s="7"/>
      <c r="C79" s="59"/>
      <c r="D79" s="66"/>
      <c r="E79" s="67"/>
      <c r="F79" s="52">
        <f>D79*E79</f>
        <v>0</v>
      </c>
    </row>
    <row r="80" spans="2:8" ht="18.95" customHeight="1" x14ac:dyDescent="0.2">
      <c r="B80" s="39" t="s">
        <v>71</v>
      </c>
      <c r="C80" s="42"/>
      <c r="D80" s="15"/>
      <c r="E80" s="14"/>
      <c r="F80" s="14"/>
    </row>
    <row r="81" spans="2:6" ht="18.95" customHeight="1" x14ac:dyDescent="0.2">
      <c r="B81" s="7" t="s">
        <v>72</v>
      </c>
      <c r="C81" s="59"/>
      <c r="D81" s="66"/>
      <c r="E81" s="67"/>
      <c r="F81" s="52">
        <f>D81*E81</f>
        <v>0</v>
      </c>
    </row>
    <row r="82" spans="2:6" ht="18.95" customHeight="1" x14ac:dyDescent="0.2">
      <c r="B82" s="9" t="s">
        <v>73</v>
      </c>
      <c r="C82" s="69"/>
      <c r="D82" s="62"/>
      <c r="E82" s="50"/>
      <c r="F82" s="70">
        <f>D82*E82</f>
        <v>0</v>
      </c>
    </row>
    <row r="83" spans="2:6" ht="18.95" customHeight="1" x14ac:dyDescent="0.2">
      <c r="B83" s="7"/>
      <c r="C83" s="59"/>
      <c r="D83" s="66"/>
      <c r="E83" s="67"/>
      <c r="F83" s="52">
        <f>D83*E83</f>
        <v>0</v>
      </c>
    </row>
    <row r="84" spans="2:6" ht="18.95" customHeight="1" x14ac:dyDescent="0.2">
      <c r="B84" s="39" t="s">
        <v>74</v>
      </c>
      <c r="C84" s="42"/>
      <c r="D84" s="15"/>
      <c r="E84" s="14"/>
      <c r="F84" s="14"/>
    </row>
    <row r="85" spans="2:6" ht="18.95" customHeight="1" x14ac:dyDescent="0.2">
      <c r="B85" s="7" t="s">
        <v>75</v>
      </c>
      <c r="C85" s="59"/>
      <c r="D85" s="66">
        <v>1</v>
      </c>
      <c r="E85" s="67">
        <v>20000</v>
      </c>
      <c r="F85" s="52">
        <f t="shared" ref="F85:F90" si="0">D85*E85</f>
        <v>20000</v>
      </c>
    </row>
    <row r="86" spans="2:6" ht="18.95" customHeight="1" x14ac:dyDescent="0.2">
      <c r="B86" s="9"/>
      <c r="C86" s="69"/>
      <c r="D86" s="62"/>
      <c r="E86" s="50"/>
      <c r="F86" s="70">
        <f t="shared" si="0"/>
        <v>0</v>
      </c>
    </row>
    <row r="87" spans="2:6" ht="18.95" customHeight="1" x14ac:dyDescent="0.2">
      <c r="B87" s="7"/>
      <c r="C87" s="59"/>
      <c r="D87" s="66"/>
      <c r="E87" s="67"/>
      <c r="F87" s="52">
        <f t="shared" si="0"/>
        <v>0</v>
      </c>
    </row>
    <row r="88" spans="2:6" ht="18.95" customHeight="1" x14ac:dyDescent="0.2">
      <c r="B88" s="6"/>
      <c r="C88" s="69"/>
      <c r="D88" s="62"/>
      <c r="E88" s="50"/>
      <c r="F88" s="70">
        <f t="shared" si="0"/>
        <v>0</v>
      </c>
    </row>
    <row r="89" spans="2:6" ht="18.95" customHeight="1" x14ac:dyDescent="0.2">
      <c r="B89" s="7"/>
      <c r="C89" s="59"/>
      <c r="D89" s="66"/>
      <c r="E89" s="67"/>
      <c r="F89" s="52">
        <f t="shared" si="0"/>
        <v>0</v>
      </c>
    </row>
    <row r="90" spans="2:6" ht="18.95" customHeight="1" x14ac:dyDescent="0.2">
      <c r="B90" s="9"/>
      <c r="C90" s="69"/>
      <c r="D90" s="62"/>
      <c r="E90" s="50"/>
      <c r="F90" s="70">
        <f t="shared" si="0"/>
        <v>0</v>
      </c>
    </row>
    <row r="91" spans="2:6" ht="18.95" customHeight="1" x14ac:dyDescent="0.2">
      <c r="B91" s="39" t="s">
        <v>76</v>
      </c>
      <c r="C91" s="42"/>
      <c r="D91" s="15"/>
      <c r="E91" s="14"/>
      <c r="F91" s="14"/>
    </row>
    <row r="92" spans="2:6" ht="18.95" customHeight="1" x14ac:dyDescent="0.2">
      <c r="B92" s="7" t="s">
        <v>4</v>
      </c>
      <c r="C92" s="59"/>
      <c r="D92" s="66"/>
      <c r="E92" s="67"/>
      <c r="F92" s="52">
        <f t="shared" ref="F92:F97" si="1">D92*E92</f>
        <v>0</v>
      </c>
    </row>
    <row r="93" spans="2:6" ht="18.95" customHeight="1" x14ac:dyDescent="0.2">
      <c r="B93" s="9" t="s">
        <v>5</v>
      </c>
      <c r="C93" s="69"/>
      <c r="D93" s="62"/>
      <c r="E93" s="50"/>
      <c r="F93" s="70">
        <f t="shared" si="1"/>
        <v>0</v>
      </c>
    </row>
    <row r="94" spans="2:6" ht="18.95" customHeight="1" x14ac:dyDescent="0.2">
      <c r="B94" s="7" t="s">
        <v>77</v>
      </c>
      <c r="C94" s="59"/>
      <c r="D94" s="66"/>
      <c r="E94" s="67"/>
      <c r="F94" s="52">
        <f t="shared" si="1"/>
        <v>0</v>
      </c>
    </row>
    <row r="95" spans="2:6" ht="18.95" customHeight="1" x14ac:dyDescent="0.2">
      <c r="B95" s="6"/>
      <c r="C95" s="69"/>
      <c r="D95" s="62"/>
      <c r="E95" s="50"/>
      <c r="F95" s="70">
        <f t="shared" si="1"/>
        <v>0</v>
      </c>
    </row>
    <row r="96" spans="2:6" ht="18.95" customHeight="1" x14ac:dyDescent="0.2">
      <c r="B96" s="7"/>
      <c r="C96" s="59"/>
      <c r="D96" s="66"/>
      <c r="E96" s="67"/>
      <c r="F96" s="52">
        <f t="shared" si="1"/>
        <v>0</v>
      </c>
    </row>
    <row r="97" spans="1:6" ht="18.95" customHeight="1" x14ac:dyDescent="0.2">
      <c r="B97" s="9"/>
      <c r="C97" s="69"/>
      <c r="D97" s="62"/>
      <c r="E97" s="50"/>
      <c r="F97" s="70">
        <f t="shared" si="1"/>
        <v>0</v>
      </c>
    </row>
    <row r="98" spans="1:6" ht="18.95" customHeight="1" x14ac:dyDescent="0.2">
      <c r="B98" s="39" t="s">
        <v>78</v>
      </c>
      <c r="C98" s="42"/>
      <c r="D98" s="15"/>
      <c r="E98" s="14"/>
      <c r="F98" s="14"/>
    </row>
    <row r="99" spans="1:6" ht="18.95" customHeight="1" x14ac:dyDescent="0.2">
      <c r="B99" s="7"/>
      <c r="C99" s="59"/>
      <c r="D99" s="66"/>
      <c r="E99" s="67"/>
      <c r="F99" s="52">
        <f>D99*E99</f>
        <v>0</v>
      </c>
    </row>
    <row r="100" spans="1:6" ht="18.95" customHeight="1" x14ac:dyDescent="0.2">
      <c r="B100" s="9"/>
      <c r="C100" s="69"/>
      <c r="D100" s="62"/>
      <c r="E100" s="50"/>
      <c r="F100" s="70">
        <f>D100*E100</f>
        <v>0</v>
      </c>
    </row>
    <row r="101" spans="1:6" ht="18.95" customHeight="1" x14ac:dyDescent="0.2">
      <c r="B101" s="7"/>
      <c r="C101" s="59"/>
      <c r="D101" s="66"/>
      <c r="E101" s="67"/>
      <c r="F101" s="52">
        <f>D101*E101</f>
        <v>0</v>
      </c>
    </row>
    <row r="102" spans="1:6" ht="18.95" customHeight="1" x14ac:dyDescent="0.2">
      <c r="B102" s="6"/>
      <c r="C102" s="69"/>
      <c r="D102" s="62"/>
      <c r="E102" s="50"/>
      <c r="F102" s="70">
        <f>D102*E102</f>
        <v>0</v>
      </c>
    </row>
    <row r="103" spans="1:6" ht="11.1" customHeight="1" x14ac:dyDescent="0.2"/>
    <row r="104" spans="1:6" ht="18.95" customHeight="1" x14ac:dyDescent="0.2">
      <c r="B104" s="72" t="s">
        <v>79</v>
      </c>
      <c r="C104" s="73"/>
      <c r="D104" s="73"/>
      <c r="E104" s="74"/>
      <c r="F104" s="52">
        <f>SUM(F58:F102)</f>
        <v>246750</v>
      </c>
    </row>
    <row r="105" spans="1:6" ht="18.95" customHeight="1" x14ac:dyDescent="0.2">
      <c r="B105" s="75" t="s">
        <v>80</v>
      </c>
      <c r="C105" s="76"/>
      <c r="D105" s="76"/>
      <c r="E105" s="77"/>
      <c r="F105" s="71">
        <v>0.22</v>
      </c>
    </row>
    <row r="106" spans="1:6" ht="18.95" customHeight="1" x14ac:dyDescent="0.2">
      <c r="B106" s="72" t="s">
        <v>81</v>
      </c>
      <c r="C106" s="73"/>
      <c r="D106" s="73"/>
      <c r="E106" s="74"/>
      <c r="F106" s="30">
        <f>F105*F104</f>
        <v>54285</v>
      </c>
    </row>
    <row r="107" spans="1:6" ht="11.1" customHeight="1" x14ac:dyDescent="0.2">
      <c r="B107" s="17"/>
      <c r="C107" s="16"/>
      <c r="D107" s="16"/>
      <c r="E107" s="16"/>
      <c r="F107" s="16"/>
    </row>
    <row r="108" spans="1:6" ht="18.95" customHeight="1" x14ac:dyDescent="0.2">
      <c r="B108" s="78" t="s">
        <v>82</v>
      </c>
      <c r="C108" s="73"/>
      <c r="D108" s="73"/>
      <c r="E108" s="74"/>
      <c r="F108" s="30">
        <f>SUM(F104,F106)</f>
        <v>301035</v>
      </c>
    </row>
    <row r="110" spans="1:6" customFormat="1" ht="42" customHeight="1" x14ac:dyDescent="0.25">
      <c r="A110" s="1"/>
      <c r="B110" s="3" t="s">
        <v>30</v>
      </c>
      <c r="C110" s="3"/>
    </row>
    <row r="111" spans="1:6" s="2" customFormat="1" ht="21.6" customHeight="1" x14ac:dyDescent="0.25">
      <c r="B111" s="10" t="s">
        <v>0</v>
      </c>
      <c r="C111" s="41" t="str">
        <f>IF('Qualitätsverbesserungs-ROI im 1'!C53=0,"",'Qualitätsverbesserungs-ROI im 1'!C53)</f>
        <v>EHR-System-Upgrades</v>
      </c>
      <c r="D111"/>
    </row>
    <row r="112" spans="1:6" s="18" customFormat="1" ht="11.1" customHeight="1" x14ac:dyDescent="0.25">
      <c r="B112" s="19"/>
      <c r="C112" s="20"/>
      <c r="D112" s="20"/>
    </row>
    <row r="113" spans="2:12" ht="18" customHeight="1" x14ac:dyDescent="0.2">
      <c r="D113" s="79"/>
      <c r="E113" s="80" t="s">
        <v>83</v>
      </c>
      <c r="F113" s="81"/>
      <c r="G113" s="79"/>
      <c r="H113" s="80" t="s">
        <v>84</v>
      </c>
      <c r="I113" s="81"/>
      <c r="J113" s="79"/>
      <c r="K113" s="80" t="s">
        <v>85</v>
      </c>
      <c r="L113" s="81"/>
    </row>
    <row r="114" spans="2:12" s="21" customFormat="1" ht="18" customHeight="1" x14ac:dyDescent="0.2">
      <c r="B114" s="22"/>
      <c r="C114" s="22"/>
      <c r="D114" s="85" t="s">
        <v>86</v>
      </c>
      <c r="E114" s="84">
        <f>IF('Qualitätsverbesserungs-ROI im 1'!C54=0,"",'Qualitätsverbesserungs-ROI im 1'!C54)</f>
        <v>44805</v>
      </c>
      <c r="F114" s="84">
        <f>IF('Qualitätsverbesserungs-ROI im 1'!D54=0,"",'Qualitätsverbesserungs-ROI im 1'!D54)</f>
        <v>44804</v>
      </c>
      <c r="G114" s="85" t="s">
        <v>86</v>
      </c>
      <c r="H114" s="84">
        <f>IFERROR(DATE(YEAR(E114)+1,MONTH(E114),DAY(E114)),"")</f>
        <v>45170</v>
      </c>
      <c r="I114" s="84">
        <f>IFERROR(DATE(YEAR(F114)+1,MONTH(F114),DAY(F114)),"")</f>
        <v>45169</v>
      </c>
      <c r="J114" s="85" t="s">
        <v>86</v>
      </c>
      <c r="K114" s="84">
        <f>IFERROR(DATE(YEAR(H114)+1,MONTH(H114),DAY(H114)),"")</f>
        <v>45536</v>
      </c>
      <c r="L114" s="84">
        <f>IFERROR(DATE(YEAR(I114)+1,MONTH(I114),DAY(I114)),"")</f>
        <v>45535</v>
      </c>
    </row>
    <row r="115" spans="2:12" ht="35.1" customHeight="1" x14ac:dyDescent="0.2">
      <c r="B115" s="47" t="s">
        <v>56</v>
      </c>
      <c r="C115" s="83" t="s">
        <v>9</v>
      </c>
      <c r="D115" s="48" t="s">
        <v>87</v>
      </c>
      <c r="E115" s="48" t="s">
        <v>58</v>
      </c>
      <c r="F115" s="48" t="s">
        <v>59</v>
      </c>
      <c r="G115" s="48" t="s">
        <v>87</v>
      </c>
      <c r="H115" s="48" t="s">
        <v>58</v>
      </c>
      <c r="I115" s="48" t="s">
        <v>59</v>
      </c>
      <c r="J115" s="48" t="s">
        <v>87</v>
      </c>
      <c r="K115" s="48" t="s">
        <v>58</v>
      </c>
      <c r="L115" s="48" t="s">
        <v>59</v>
      </c>
    </row>
    <row r="116" spans="2:12" ht="18.95" customHeight="1" x14ac:dyDescent="0.2">
      <c r="B116" s="39" t="str">
        <f>IF('Qualitätsverbesserungs-ROI im 2'!B57=0,"",'Qualitätsverbesserungs-ROI im 2'!B57)</f>
        <v>Leitender Prüfer</v>
      </c>
      <c r="C116" s="82" t="str">
        <f>IF('Qualitätsverbesserungs-ROI im 1'!C57=0,"",'Qualitätsverbesserungs-ROI im 1'!C57)</f>
        <v/>
      </c>
      <c r="D116" s="15" t="str">
        <f>IF('Qualitätsverbesserungs-ROI im 1'!D57=0,"",'Qualitätsverbesserungs-ROI im 1'!D57)</f>
        <v/>
      </c>
      <c r="E116" s="14" t="str">
        <f>IF('Qualitätsverbesserungs-ROI im 1'!E57=0,"",'Qualitätsverbesserungs-ROI im 1'!E57)</f>
        <v/>
      </c>
      <c r="F116" s="14"/>
      <c r="G116" s="15"/>
      <c r="H116" s="14"/>
      <c r="I116" s="14"/>
      <c r="J116" s="15"/>
      <c r="K116" s="14"/>
      <c r="L116" s="14"/>
    </row>
    <row r="117" spans="2:12" ht="18.95" customHeight="1" x14ac:dyDescent="0.2">
      <c r="B117" s="6" t="str">
        <f>IF('Qualitätsverbesserungs-ROI im 2'!B58=0,"",'Qualitätsverbesserungs-ROI im 2'!B58)</f>
        <v/>
      </c>
      <c r="C117" s="86" t="str">
        <f>IF('Qualitätsverbesserungs-ROI im 1'!C57=0,"",'Qualitätsverbesserungs-ROI im 1'!C57)</f>
        <v/>
      </c>
      <c r="D117" s="62">
        <f>IF('Qualitätsverbesserungs-ROI im 1'!D58=0,"",'Qualitätsverbesserungs-ROI im 1'!D58)</f>
        <v>0.05</v>
      </c>
      <c r="E117" s="50">
        <f>IF('Qualitätsverbesserungs-ROI im 1'!E58=0,"",'Qualitätsverbesserungs-ROI im 1'!E58)</f>
        <v>250000</v>
      </c>
      <c r="F117" s="70">
        <f>IFERROR((D117*E117),"-")</f>
        <v>12500</v>
      </c>
      <c r="G117" s="62">
        <v>0.05</v>
      </c>
      <c r="H117" s="50">
        <v>260000</v>
      </c>
      <c r="I117" s="70">
        <f>IFERROR((G117*H117),"-")</f>
        <v>13000</v>
      </c>
      <c r="J117" s="62">
        <v>0.05</v>
      </c>
      <c r="K117" s="50">
        <v>270000</v>
      </c>
      <c r="L117" s="70">
        <f>IFERROR((J117*K117),"-")</f>
        <v>13500</v>
      </c>
    </row>
    <row r="118" spans="2:12" ht="18.95" customHeight="1" x14ac:dyDescent="0.2">
      <c r="B118" s="7" t="str">
        <f>IF('Qualitätsverbesserungs-ROI im 2'!B59=0,"",'Qualitätsverbesserungs-ROI im 2'!B59)</f>
        <v/>
      </c>
      <c r="C118" s="87" t="str">
        <f>IF('Qualitätsverbesserungs-ROI im 1'!C59=0,"",'Qualitätsverbesserungs-ROI im 1'!C59)</f>
        <v>Alex Klementiev</v>
      </c>
      <c r="D118" s="66">
        <f>IF('Qualitätsverbesserungs-ROI im 1'!D59=0,"",'Qualitätsverbesserungs-ROI im 1'!D59)</f>
        <v>0.1</v>
      </c>
      <c r="E118" s="67">
        <f>IF('Qualitätsverbesserungs-ROI im 1'!E59=0,"",'Qualitätsverbesserungs-ROI im 1'!E59)</f>
        <v>180000</v>
      </c>
      <c r="F118" s="52">
        <f>IFERROR((D118*E118),"-")</f>
        <v>18000</v>
      </c>
      <c r="G118" s="66">
        <v>0.1</v>
      </c>
      <c r="H118" s="67">
        <v>190000</v>
      </c>
      <c r="I118" s="52">
        <f>IFERROR((G118*H118),"-")</f>
        <v>19000</v>
      </c>
      <c r="J118" s="66">
        <v>0.1</v>
      </c>
      <c r="K118" s="67">
        <v>190000</v>
      </c>
      <c r="L118" s="52">
        <f>IFERROR((J118*K118),"-")</f>
        <v>19000</v>
      </c>
    </row>
    <row r="119" spans="2:12" ht="18.95" customHeight="1" x14ac:dyDescent="0.2">
      <c r="B119" s="9" t="str">
        <f>IF('Qualitätsverbesserungs-ROI im 2'!B60=0,"",'Qualitätsverbesserungs-ROI im 2'!B60)</f>
        <v>Forschungs- und Analysemitarbeiter</v>
      </c>
      <c r="C119" s="86" t="str">
        <f>IF('Qualitätsverbesserungs-ROI im 1'!C60=0,"",'Qualitätsverbesserungs-ROI im 1'!C60)</f>
        <v/>
      </c>
      <c r="D119" s="62"/>
      <c r="E119" s="50" t="str">
        <f>IF('Qualitätsverbesserungs-ROI im 1'!E60=0,"",'Qualitätsverbesserungs-ROI im 1'!E60)</f>
        <v/>
      </c>
      <c r="F119" s="70" t="str">
        <f>IFERROR((D119*E119),"-")</f>
        <v>-</v>
      </c>
      <c r="G119" s="62"/>
      <c r="H119" s="50"/>
      <c r="I119" s="70">
        <f>IFERROR((G119*H119),"-")</f>
        <v>0</v>
      </c>
      <c r="J119" s="62"/>
      <c r="K119" s="50"/>
      <c r="L119" s="70">
        <f>IFERROR((J119*K119),"-")</f>
        <v>0</v>
      </c>
    </row>
    <row r="120" spans="2:12" ht="18.95" customHeight="1" x14ac:dyDescent="0.2">
      <c r="B120" s="7" t="str">
        <f>IF('Qualitätsverbesserungs-ROI im 2'!B61=0,"",'Qualitätsverbesserungs-ROI im 2'!B61)</f>
        <v>Epidemiologe</v>
      </c>
      <c r="C120" s="87" t="str">
        <f>IF('Qualitätsverbesserungs-ROI im 1'!C61=0,"",'Qualitätsverbesserungs-ROI im 1'!C61)</f>
        <v/>
      </c>
      <c r="D120" s="66"/>
      <c r="E120" s="67" t="str">
        <f>IF('Qualitätsverbesserungs-ROI im 1'!E61=0,"",'Qualitätsverbesserungs-ROI im 1'!E61)</f>
        <v/>
      </c>
      <c r="F120" s="52" t="str">
        <f>IFERROR((D120*E120),"-")</f>
        <v>-</v>
      </c>
      <c r="G120" s="66"/>
      <c r="H120" s="67"/>
      <c r="I120" s="52">
        <f>IFERROR((G120*H120),"-")</f>
        <v>0</v>
      </c>
      <c r="J120" s="66"/>
      <c r="K120" s="67"/>
      <c r="L120" s="52">
        <f>IFERROR((J120*K120),"-")</f>
        <v>0</v>
      </c>
    </row>
    <row r="121" spans="2:12" ht="18.95" customHeight="1" x14ac:dyDescent="0.2">
      <c r="B121" s="39" t="str">
        <f>IF('Qualitätsverbesserungs-ROI im 2'!B62=0,"",'Qualitätsverbesserungs-ROI im 2'!B62)</f>
        <v>Systemanalyst</v>
      </c>
      <c r="C121" s="82" t="str">
        <f>IF('Qualitätsverbesserungs-ROI im 1'!C62=0,"",'Qualitätsverbesserungs-ROI im 1'!C62)</f>
        <v/>
      </c>
      <c r="D121" s="15" t="str">
        <f>IF('Qualitätsverbesserungs-ROI im 1'!D62=0,"",'Qualitätsverbesserungs-ROI im 1'!D62)</f>
        <v/>
      </c>
      <c r="E121" s="14" t="str">
        <f>IF('Qualitätsverbesserungs-ROI im 1'!E62=0,"",'Qualitätsverbesserungs-ROI im 1'!E62)</f>
        <v/>
      </c>
      <c r="F121" s="14"/>
      <c r="G121" s="15"/>
      <c r="H121" s="14"/>
      <c r="I121" s="14"/>
      <c r="J121" s="15"/>
      <c r="K121" s="14"/>
      <c r="L121" s="14"/>
    </row>
    <row r="122" spans="2:12" ht="18.95" customHeight="1" x14ac:dyDescent="0.2">
      <c r="B122" s="7" t="str">
        <f>IF('Qualitätsverbesserungs-ROI im 2'!B63=0,"",'Qualitätsverbesserungs-ROI im 2'!B63)</f>
        <v/>
      </c>
      <c r="C122" s="87" t="str">
        <f>IF('Qualitätsverbesserungs-ROI im 1'!C63=0,"",'Qualitätsverbesserungs-ROI im 1'!C63)</f>
        <v>Melissa Petty</v>
      </c>
      <c r="D122" s="66">
        <f>IF('Qualitätsverbesserungs-ROI im 1'!D63=0,"",'Qualitätsverbesserungs-ROI im 1'!D63)</f>
        <v>0.45</v>
      </c>
      <c r="E122" s="67">
        <f>IF('Qualitätsverbesserungs-ROI im 1'!E63=0,"",'Qualitätsverbesserungs-ROI im 1'!E63)</f>
        <v>145000</v>
      </c>
      <c r="F122" s="52">
        <f>IFERROR((D122*E122),"-")</f>
        <v>65250</v>
      </c>
      <c r="G122" s="66">
        <v>0.45</v>
      </c>
      <c r="H122" s="67">
        <v>145000</v>
      </c>
      <c r="I122" s="52">
        <f>IFERROR((G122*H122),"-")</f>
        <v>65250</v>
      </c>
      <c r="J122" s="66">
        <v>0.45</v>
      </c>
      <c r="K122" s="67">
        <v>145000</v>
      </c>
      <c r="L122" s="52">
        <f>IFERROR((J122*K122),"-")</f>
        <v>65250</v>
      </c>
    </row>
    <row r="123" spans="2:12" ht="18.95" customHeight="1" x14ac:dyDescent="0.2">
      <c r="B123" s="6" t="str">
        <f>IF('Qualitätsverbesserungs-ROI im 2'!B64=0,"",'Qualitätsverbesserungs-ROI im 2'!B64)</f>
        <v/>
      </c>
      <c r="C123" s="86" t="str">
        <f>IF('Qualitätsverbesserungs-ROI im 1'!C64=0,"",'Qualitätsverbesserungs-ROI im 1'!C64)</f>
        <v>Vit Colarossi</v>
      </c>
      <c r="D123" s="62">
        <f>IF('Qualitätsverbesserungs-ROI im 1'!D64=0,"",'Qualitätsverbesserungs-ROI im 1'!D64)</f>
        <v>0.2</v>
      </c>
      <c r="E123" s="50">
        <f>IF('Qualitätsverbesserungs-ROI im 1'!E64=0,"",'Qualitätsverbesserungs-ROI im 1'!E64)</f>
        <v>85000</v>
      </c>
      <c r="F123" s="70">
        <f>IFERROR((D123*E123),"-")</f>
        <v>17000</v>
      </c>
      <c r="G123" s="62">
        <v>0.2</v>
      </c>
      <c r="H123" s="50">
        <v>85000</v>
      </c>
      <c r="I123" s="70">
        <f>IFERROR((G123*H123),"-")</f>
        <v>17000</v>
      </c>
      <c r="J123" s="62">
        <v>0.2</v>
      </c>
      <c r="K123" s="50">
        <v>85000</v>
      </c>
      <c r="L123" s="70">
        <f>IFERROR((J123*K123),"-")</f>
        <v>17000</v>
      </c>
    </row>
    <row r="124" spans="2:12" ht="18.95" customHeight="1" x14ac:dyDescent="0.2">
      <c r="B124" s="7" t="str">
        <f>IF('Qualitätsverbesserungs-ROI im 2'!B65=0,"",'Qualitätsverbesserungs-ROI im 2'!B65)</f>
        <v/>
      </c>
      <c r="C124" s="87" t="str">
        <f>IF('Qualitätsverbesserungs-ROI im 1'!C65=0,"",'Qualitätsverbesserungs-ROI im 1'!C65)</f>
        <v/>
      </c>
      <c r="D124" s="66"/>
      <c r="E124" s="67" t="str">
        <f>IF('Qualitätsverbesserungs-ROI im 1'!E65=0,"",'Qualitätsverbesserungs-ROI im 1'!E65)</f>
        <v/>
      </c>
      <c r="F124" s="52" t="str">
        <f>IFERROR((D124*E124),"-")</f>
        <v>-</v>
      </c>
      <c r="G124" s="66"/>
      <c r="H124" s="67"/>
      <c r="I124" s="52">
        <f>IFERROR((G124*H124),"-")</f>
        <v>0</v>
      </c>
      <c r="J124" s="66"/>
      <c r="K124" s="67"/>
      <c r="L124" s="52">
        <f>IFERROR((J124*K124),"-")</f>
        <v>0</v>
      </c>
    </row>
    <row r="125" spans="2:12" ht="18.95" customHeight="1" x14ac:dyDescent="0.2">
      <c r="B125" s="9" t="str">
        <f>IF('Qualitätsverbesserungs-ROI im 2'!B66=0,"",'Qualitätsverbesserungs-ROI im 2'!B66)</f>
        <v>Verwaltungspersonal</v>
      </c>
      <c r="C125" s="86" t="str">
        <f>IF('Qualitätsverbesserungs-ROI im 1'!C66=0,"",'Qualitätsverbesserungs-ROI im 1'!C66)</f>
        <v/>
      </c>
      <c r="D125" s="62"/>
      <c r="E125" s="50" t="str">
        <f>IF('Qualitätsverbesserungs-ROI im 1'!E66=0,"",'Qualitätsverbesserungs-ROI im 1'!E66)</f>
        <v/>
      </c>
      <c r="F125" s="70" t="str">
        <f>IFERROR((D125*E125),"-")</f>
        <v>-</v>
      </c>
      <c r="G125" s="62"/>
      <c r="H125" s="50"/>
      <c r="I125" s="70">
        <f>IFERROR((G125*H125),"-")</f>
        <v>0</v>
      </c>
      <c r="J125" s="62"/>
      <c r="K125" s="50"/>
      <c r="L125" s="70">
        <f>IFERROR((J125*K125),"-")</f>
        <v>0</v>
      </c>
    </row>
    <row r="126" spans="2:12" ht="18.95" customHeight="1" x14ac:dyDescent="0.2">
      <c r="B126" s="7" t="str">
        <f>IF('Qualitätsverbesserungs-ROI im 2'!B67=0,"",'Qualitätsverbesserungs-ROI im 2'!B67)</f>
        <v>Projektmanager</v>
      </c>
      <c r="C126" s="87" t="str">
        <f>IF('Qualitätsverbesserungs-ROI im 1'!C67=0,"",'Qualitätsverbesserungs-ROI im 1'!C67)</f>
        <v/>
      </c>
      <c r="D126" s="66"/>
      <c r="E126" s="67" t="str">
        <f>IF('Qualitätsverbesserungs-ROI im 1'!E67=0,"",'Qualitätsverbesserungs-ROI im 1'!E67)</f>
        <v/>
      </c>
      <c r="F126" s="52" t="str">
        <f>IFERROR((D126*E126),"-")</f>
        <v>-</v>
      </c>
      <c r="G126" s="66"/>
      <c r="H126" s="67"/>
      <c r="I126" s="52">
        <f>IFERROR((G126*H126),"-")</f>
        <v>0</v>
      </c>
      <c r="J126" s="66"/>
      <c r="K126" s="67"/>
      <c r="L126" s="52">
        <f>IFERROR((J126*K126),"-")</f>
        <v>0</v>
      </c>
    </row>
    <row r="127" spans="2:12" ht="18.95" customHeight="1" x14ac:dyDescent="0.2">
      <c r="B127" s="39" t="str">
        <f>IF('Qualitätsverbesserungs-ROI im 2'!B68=0,"",'Qualitätsverbesserungs-ROI im 2'!B68)</f>
        <v>Qualitätsmanager</v>
      </c>
      <c r="C127" s="82" t="str">
        <f>IF('Qualitätsverbesserungs-ROI im 1'!C68=0,"",'Qualitätsverbesserungs-ROI im 1'!C68)</f>
        <v/>
      </c>
      <c r="D127" s="15" t="str">
        <f>IF('Qualitätsverbesserungs-ROI im 1'!D68=0,"",'Qualitätsverbesserungs-ROI im 1'!D68)</f>
        <v/>
      </c>
      <c r="E127" s="14" t="str">
        <f>IF('Qualitätsverbesserungs-ROI im 1'!E68=0,"",'Qualitätsverbesserungs-ROI im 1'!E68)</f>
        <v/>
      </c>
      <c r="F127" s="14"/>
      <c r="G127" s="15"/>
      <c r="H127" s="14"/>
      <c r="I127" s="14"/>
      <c r="J127" s="15"/>
      <c r="K127" s="14"/>
      <c r="L127" s="14"/>
    </row>
    <row r="128" spans="2:12" ht="18.95" customHeight="1" x14ac:dyDescent="0.2">
      <c r="B128" s="7" t="str">
        <f>IF('Qualitätsverbesserungs-ROI im 2'!B69=0,"",'Qualitätsverbesserungs-ROI im 2'!B69)</f>
        <v/>
      </c>
      <c r="C128" s="87" t="str">
        <f>IF('Qualitätsverbesserungs-ROI im 1'!C69=0,"",'Qualitätsverbesserungs-ROI im 1'!C69)</f>
        <v/>
      </c>
      <c r="D128" s="66">
        <f>IF('Qualitätsverbesserungs-ROI im 1'!D69=0,"",'Qualitätsverbesserungs-ROI im 1'!D69)</f>
        <v>0.4</v>
      </c>
      <c r="E128" s="67">
        <f>IF('Qualitätsverbesserungs-ROI im 1'!E69=0,"",'Qualitätsverbesserungs-ROI im 1'!E69)</f>
        <v>135000</v>
      </c>
      <c r="F128" s="52">
        <f>IFERROR((D128*E128),"-")</f>
        <v>54000</v>
      </c>
      <c r="G128" s="66">
        <v>0.4</v>
      </c>
      <c r="H128" s="67">
        <v>135000</v>
      </c>
      <c r="I128" s="52">
        <f>IFERROR((G128*H128),"-")</f>
        <v>54000</v>
      </c>
      <c r="J128" s="66">
        <v>0.4</v>
      </c>
      <c r="K128" s="67">
        <v>135000</v>
      </c>
      <c r="L128" s="52">
        <f>IFERROR((J128*K128),"-")</f>
        <v>54000</v>
      </c>
    </row>
    <row r="129" spans="2:12" ht="18.95" customHeight="1" x14ac:dyDescent="0.2">
      <c r="B129" s="6" t="str">
        <f>IF('Qualitätsverbesserungs-ROI im 2'!B70=0,"",'Qualitätsverbesserungs-ROI im 2'!B70)</f>
        <v/>
      </c>
      <c r="C129" s="86" t="str">
        <f>IF('Qualitätsverbesserungs-ROI im 1'!C70=0,"",'Qualitätsverbesserungs-ROI im 1'!C70)</f>
        <v/>
      </c>
      <c r="D129" s="62">
        <f>IF('Qualitätsverbesserungs-ROI im 1'!D70=0,"",'Qualitätsverbesserungs-ROI im 1'!D70)</f>
        <v>0.5</v>
      </c>
      <c r="E129" s="50">
        <f>IF('Qualitätsverbesserungs-ROI im 1'!E70=0,"",'Qualitätsverbesserungs-ROI im 1'!E70)</f>
        <v>120000</v>
      </c>
      <c r="F129" s="70">
        <f>IFERROR((D129*E129),"-")</f>
        <v>60000</v>
      </c>
      <c r="G129" s="62">
        <v>0.5</v>
      </c>
      <c r="H129" s="50">
        <v>120000</v>
      </c>
      <c r="I129" s="70">
        <f>IFERROR((G129*H129),"-")</f>
        <v>60000</v>
      </c>
      <c r="J129" s="62">
        <v>0.5</v>
      </c>
      <c r="K129" s="50">
        <v>120000</v>
      </c>
      <c r="L129" s="70">
        <f>IFERROR((J129*K129),"-")</f>
        <v>60000</v>
      </c>
    </row>
    <row r="130" spans="2:12" ht="18.95" customHeight="1" x14ac:dyDescent="0.2">
      <c r="B130" s="7" t="str">
        <f>IF('Qualitätsverbesserungs-ROI im 2'!B71=0,"",'Qualitätsverbesserungs-ROI im 2'!B71)</f>
        <v/>
      </c>
      <c r="C130" s="87" t="str">
        <f>IF('Qualitätsverbesserungs-ROI im 1'!C71=0,"",'Qualitätsverbesserungs-ROI im 1'!C71)</f>
        <v/>
      </c>
      <c r="D130" s="66"/>
      <c r="E130" s="67" t="str">
        <f>IF('Qualitätsverbesserungs-ROI im 1'!E71=0,"",'Qualitätsverbesserungs-ROI im 1'!E71)</f>
        <v/>
      </c>
      <c r="F130" s="52" t="str">
        <f>IFERROR((D130*E130),"-")</f>
        <v>-</v>
      </c>
      <c r="G130" s="66"/>
      <c r="H130" s="67"/>
      <c r="I130" s="52">
        <f>IFERROR((G130*H130),"-")</f>
        <v>0</v>
      </c>
      <c r="J130" s="66"/>
      <c r="K130" s="67"/>
      <c r="L130" s="52">
        <f>IFERROR((J130*K130),"-")</f>
        <v>0</v>
      </c>
    </row>
    <row r="131" spans="2:12" ht="18.95" customHeight="1" x14ac:dyDescent="0.2">
      <c r="B131" s="9" t="str">
        <f>IF('Qualitätsverbesserungs-ROI im 2'!B72=0,"",'Qualitätsverbesserungs-ROI im 2'!B72)</f>
        <v>Klinisches Personal</v>
      </c>
      <c r="C131" s="86" t="str">
        <f>IF('Qualitätsverbesserungs-ROI im 1'!C72=0,"",'Qualitätsverbesserungs-ROI im 1'!C72)</f>
        <v/>
      </c>
      <c r="D131" s="62"/>
      <c r="E131" s="50" t="str">
        <f>IF('Qualitätsverbesserungs-ROI im 1'!E72=0,"",'Qualitätsverbesserungs-ROI im 1'!E72)</f>
        <v/>
      </c>
      <c r="F131" s="70" t="str">
        <f>IFERROR((D131*E131),"-")</f>
        <v>-</v>
      </c>
      <c r="G131" s="62"/>
      <c r="H131" s="50"/>
      <c r="I131" s="70">
        <f>IFERROR((G131*H131),"-")</f>
        <v>0</v>
      </c>
      <c r="J131" s="62"/>
      <c r="K131" s="50"/>
      <c r="L131" s="70">
        <f>IFERROR((J131*K131),"-")</f>
        <v>0</v>
      </c>
    </row>
    <row r="132" spans="2:12" ht="18.95" customHeight="1" x14ac:dyDescent="0.2">
      <c r="B132" s="7" t="str">
        <f>IF('Qualitätsverbesserungs-ROI im 2'!B73=0,"",'Qualitätsverbesserungs-ROI im 2'!B73)</f>
        <v>Pfleger</v>
      </c>
      <c r="C132" s="87" t="str">
        <f>IF('Qualitätsverbesserungs-ROI im 1'!C73=0,"",'Qualitätsverbesserungs-ROI im 1'!C73)</f>
        <v/>
      </c>
      <c r="D132" s="66"/>
      <c r="E132" s="67" t="str">
        <f>IF('Qualitätsverbesserungs-ROI im 1'!E73=0,"",'Qualitätsverbesserungs-ROI im 1'!E73)</f>
        <v/>
      </c>
      <c r="F132" s="52" t="str">
        <f>IFERROR((D132*E132),"-")</f>
        <v>-</v>
      </c>
      <c r="G132" s="66"/>
      <c r="H132" s="67"/>
      <c r="I132" s="52">
        <f>IFERROR((G132*H132),"-")</f>
        <v>0</v>
      </c>
      <c r="J132" s="66"/>
      <c r="K132" s="67"/>
      <c r="L132" s="52">
        <f>IFERROR((J132*K132),"-")</f>
        <v>0</v>
      </c>
    </row>
    <row r="133" spans="2:12" ht="18.95" customHeight="1" x14ac:dyDescent="0.2">
      <c r="B133" s="39" t="str">
        <f>IF('Qualitätsverbesserungs-ROI im 2'!B74=0,"",'Qualitätsverbesserungs-ROI im 2'!B74)</f>
        <v>Medizinisches Managementpersonal</v>
      </c>
      <c r="C133" s="82" t="str">
        <f>IF('Qualitätsverbesserungs-ROI im 1'!C74=0,"",'Qualitätsverbesserungs-ROI im 1'!C74)</f>
        <v/>
      </c>
      <c r="D133" s="15" t="str">
        <f>IF('Qualitätsverbesserungs-ROI im 1'!D74=0,"",'Qualitätsverbesserungs-ROI im 1'!D74)</f>
        <v/>
      </c>
      <c r="E133" s="14" t="str">
        <f>IF('Qualitätsverbesserungs-ROI im 1'!E74=0,"",'Qualitätsverbesserungs-ROI im 1'!E74)</f>
        <v/>
      </c>
      <c r="F133" s="14"/>
      <c r="G133" s="15"/>
      <c r="H133" s="14"/>
      <c r="I133" s="14"/>
      <c r="J133" s="15"/>
      <c r="K133" s="14"/>
      <c r="L133" s="14"/>
    </row>
    <row r="134" spans="2:12" ht="18.95" customHeight="1" x14ac:dyDescent="0.2">
      <c r="B134" s="7" t="str">
        <f>IF('Qualitätsverbesserungs-ROI im 2'!B75=0,"",'Qualitätsverbesserungs-ROI im 2'!B75)</f>
        <v/>
      </c>
      <c r="C134" s="87" t="str">
        <f>IF('Qualitätsverbesserungs-ROI im 1'!C75=0,"",'Qualitätsverbesserungs-ROI im 1'!C75)</f>
        <v/>
      </c>
      <c r="D134" s="66"/>
      <c r="E134" s="67" t="str">
        <f>IF('Qualitätsverbesserungs-ROI im 1'!E75=0,"",'Qualitätsverbesserungs-ROI im 1'!E75)</f>
        <v/>
      </c>
      <c r="F134" s="52" t="str">
        <f>IFERROR((D134*E134),"-")</f>
        <v>-</v>
      </c>
      <c r="G134" s="66"/>
      <c r="H134" s="67"/>
      <c r="I134" s="52">
        <f>IFERROR((G134*H134),"-")</f>
        <v>0</v>
      </c>
      <c r="J134" s="66"/>
      <c r="K134" s="67"/>
      <c r="L134" s="52">
        <f>IFERROR((J134*K134),"-")</f>
        <v>0</v>
      </c>
    </row>
    <row r="135" spans="2:12" ht="18.95" customHeight="1" x14ac:dyDescent="0.2">
      <c r="B135" s="9" t="str">
        <f>IF('Qualitätsverbesserungs-ROI im 2'!B76=0,"",'Qualitätsverbesserungs-ROI im 2'!B76)</f>
        <v/>
      </c>
      <c r="C135" s="86" t="str">
        <f>IF('Qualitätsverbesserungs-ROI im 1'!C76=0,"",'Qualitätsverbesserungs-ROI im 1'!C76)</f>
        <v/>
      </c>
      <c r="D135" s="62"/>
      <c r="E135" s="50" t="str">
        <f>IF('Qualitätsverbesserungs-ROI im 1'!E76=0,"",'Qualitätsverbesserungs-ROI im 1'!E76)</f>
        <v/>
      </c>
      <c r="F135" s="70" t="str">
        <f>IFERROR((D135*E135),"-")</f>
        <v>-</v>
      </c>
      <c r="G135" s="62"/>
      <c r="H135" s="50"/>
      <c r="I135" s="70">
        <f>IFERROR((G135*H135),"-")</f>
        <v>0</v>
      </c>
      <c r="J135" s="62"/>
      <c r="K135" s="50"/>
      <c r="L135" s="70">
        <f>IFERROR((J135*K135),"-")</f>
        <v>0</v>
      </c>
    </row>
    <row r="136" spans="2:12" ht="18.95" customHeight="1" x14ac:dyDescent="0.2">
      <c r="B136" s="7" t="str">
        <f>IF('Qualitätsverbesserungs-ROI im 2'!B77=0,"",'Qualitätsverbesserungs-ROI im 2'!B77)</f>
        <v/>
      </c>
      <c r="C136" s="87" t="str">
        <f>IF('Qualitätsverbesserungs-ROI im 1'!C77=0,"",'Qualitätsverbesserungs-ROI im 1'!C77)</f>
        <v/>
      </c>
      <c r="D136" s="66"/>
      <c r="E136" s="67" t="str">
        <f>IF('Qualitätsverbesserungs-ROI im 1'!E77=0,"",'Qualitätsverbesserungs-ROI im 1'!E77)</f>
        <v/>
      </c>
      <c r="F136" s="52" t="str">
        <f>IFERROR((D136*E136),"-")</f>
        <v>-</v>
      </c>
      <c r="G136" s="66"/>
      <c r="H136" s="67"/>
      <c r="I136" s="52">
        <f>IFERROR((G136*H136),"-")</f>
        <v>0</v>
      </c>
      <c r="J136" s="66"/>
      <c r="K136" s="67"/>
      <c r="L136" s="52">
        <f>IFERROR((J136*K136),"-")</f>
        <v>0</v>
      </c>
    </row>
    <row r="137" spans="2:12" ht="18.95" customHeight="1" x14ac:dyDescent="0.2">
      <c r="B137" s="6" t="str">
        <f>IF('Qualitätsverbesserungs-ROI im 2'!B78=0,"",'Qualitätsverbesserungs-ROI im 2'!B78)</f>
        <v>Betrieb / Betriebsmittel</v>
      </c>
      <c r="C137" s="86" t="str">
        <f>IF('Qualitätsverbesserungs-ROI im 1'!C78=0,"",'Qualitätsverbesserungs-ROI im 1'!C78)</f>
        <v/>
      </c>
      <c r="D137" s="62"/>
      <c r="E137" s="50" t="str">
        <f>IF('Qualitätsverbesserungs-ROI im 1'!E78=0,"",'Qualitätsverbesserungs-ROI im 1'!E78)</f>
        <v/>
      </c>
      <c r="F137" s="70" t="str">
        <f>IFERROR((D137*E137),"-")</f>
        <v>-</v>
      </c>
      <c r="G137" s="62"/>
      <c r="H137" s="50"/>
      <c r="I137" s="70">
        <f>IFERROR((G137*H137),"-")</f>
        <v>0</v>
      </c>
      <c r="J137" s="62"/>
      <c r="K137" s="50"/>
      <c r="L137" s="70">
        <f>IFERROR((J137*K137),"-")</f>
        <v>0</v>
      </c>
    </row>
    <row r="138" spans="2:12" ht="18.95" customHeight="1" x14ac:dyDescent="0.2">
      <c r="B138" s="7" t="str">
        <f>IF('Qualitätsverbesserungs-ROI im 2'!B79=0,"",'Qualitätsverbesserungs-ROI im 2'!B79)</f>
        <v>Druck</v>
      </c>
      <c r="C138" s="87" t="str">
        <f>IF('Qualitätsverbesserungs-ROI im 1'!C79=0,"",'Qualitätsverbesserungs-ROI im 1'!C79)</f>
        <v/>
      </c>
      <c r="D138" s="66"/>
      <c r="E138" s="67" t="str">
        <f>IF('Qualitätsverbesserungs-ROI im 1'!E79=0,"",'Qualitätsverbesserungs-ROI im 1'!E79)</f>
        <v/>
      </c>
      <c r="F138" s="52" t="str">
        <f>IFERROR((D138*E138),"-")</f>
        <v>-</v>
      </c>
      <c r="G138" s="66"/>
      <c r="H138" s="67"/>
      <c r="I138" s="52">
        <f>IFERROR((G138*H138),"-")</f>
        <v>0</v>
      </c>
      <c r="J138" s="66"/>
      <c r="K138" s="67"/>
      <c r="L138" s="52">
        <f>IFERROR((J138*K138),"-")</f>
        <v>0</v>
      </c>
    </row>
    <row r="139" spans="2:12" ht="18.95" customHeight="1" x14ac:dyDescent="0.2">
      <c r="B139" s="39" t="str">
        <f>IF('Qualitätsverbesserungs-ROI im 2'!B80=0,"",'Qualitätsverbesserungs-ROI im 2'!B80)</f>
        <v>Bürobedarf</v>
      </c>
      <c r="C139" s="82" t="str">
        <f>IF('Qualitätsverbesserungs-ROI im 1'!C80=0,"",'Qualitätsverbesserungs-ROI im 1'!C80)</f>
        <v/>
      </c>
      <c r="D139" s="15"/>
      <c r="E139" s="14" t="str">
        <f>IF('Qualitätsverbesserungs-ROI im 1'!E80=0,"",'Qualitätsverbesserungs-ROI im 1'!E80)</f>
        <v/>
      </c>
      <c r="F139" s="14"/>
      <c r="G139" s="15"/>
      <c r="H139" s="14"/>
      <c r="I139" s="14"/>
      <c r="J139" s="15"/>
      <c r="K139" s="14"/>
      <c r="L139" s="14"/>
    </row>
    <row r="140" spans="2:12" ht="18.95" customHeight="1" x14ac:dyDescent="0.2">
      <c r="B140" s="7" t="str">
        <f>IF('Qualitätsverbesserungs-ROI im 2'!B81=0,"",'Qualitätsverbesserungs-ROI im 2'!B81)</f>
        <v/>
      </c>
      <c r="C140" s="87" t="str">
        <f>IF('Qualitätsverbesserungs-ROI im 1'!C81=0,"",'Qualitätsverbesserungs-ROI im 1'!C81)</f>
        <v/>
      </c>
      <c r="D140" s="66"/>
      <c r="E140" s="67" t="str">
        <f>IF('Qualitätsverbesserungs-ROI im 1'!E81=0,"",'Qualitätsverbesserungs-ROI im 1'!E81)</f>
        <v/>
      </c>
      <c r="F140" s="52" t="str">
        <f>IFERROR((D140*E140),"-")</f>
        <v>-</v>
      </c>
      <c r="G140" s="66"/>
      <c r="H140" s="67"/>
      <c r="I140" s="52">
        <f>IFERROR((G140*H140),"-")</f>
        <v>0</v>
      </c>
      <c r="J140" s="66"/>
      <c r="K140" s="67"/>
      <c r="L140" s="52">
        <f>IFERROR((J140*K140),"-")</f>
        <v>0</v>
      </c>
    </row>
    <row r="141" spans="2:12" ht="18.95" customHeight="1" x14ac:dyDescent="0.2">
      <c r="B141" s="9" t="str">
        <f>IF('Qualitätsverbesserungs-ROI im 2'!B82=0,"",'Qualitätsverbesserungs-ROI im 2'!B82)</f>
        <v>Vertragliche Dienstleistungen</v>
      </c>
      <c r="C141" s="86" t="str">
        <f>IF('Qualitätsverbesserungs-ROI im 1'!C82=0,"",'Qualitätsverbesserungs-ROI im 1'!C82)</f>
        <v/>
      </c>
      <c r="D141" s="62"/>
      <c r="E141" s="50" t="str">
        <f>IF('Qualitätsverbesserungs-ROI im 1'!E82=0,"",'Qualitätsverbesserungs-ROI im 1'!E82)</f>
        <v/>
      </c>
      <c r="F141" s="70" t="str">
        <f>IFERROR((D141*E141),"-")</f>
        <v>-</v>
      </c>
      <c r="G141" s="62"/>
      <c r="H141" s="50"/>
      <c r="I141" s="70">
        <f>IFERROR((G141*H141),"-")</f>
        <v>0</v>
      </c>
      <c r="J141" s="62"/>
      <c r="K141" s="50"/>
      <c r="L141" s="70">
        <f>IFERROR((J141*K141),"-")</f>
        <v>0</v>
      </c>
    </row>
    <row r="142" spans="2:12" ht="18.95" customHeight="1" x14ac:dyDescent="0.2">
      <c r="B142" s="7" t="str">
        <f>IF('Qualitätsverbesserungs-ROI im 2'!B83=0,"",'Qualitätsverbesserungs-ROI im 2'!B83)</f>
        <v>Aus- und Weiterbildung</v>
      </c>
      <c r="C142" s="87" t="str">
        <f>IF('Qualitätsverbesserungs-ROI im 1'!C83=0,"",'Qualitätsverbesserungs-ROI im 1'!C83)</f>
        <v/>
      </c>
      <c r="D142" s="66"/>
      <c r="E142" s="67" t="str">
        <f>IF('Qualitätsverbesserungs-ROI im 1'!E83=0,"",'Qualitätsverbesserungs-ROI im 1'!E83)</f>
        <v/>
      </c>
      <c r="F142" s="52" t="str">
        <f>IFERROR((D142*E142),"-")</f>
        <v>-</v>
      </c>
      <c r="G142" s="66"/>
      <c r="H142" s="67"/>
      <c r="I142" s="52">
        <f>IFERROR((G142*H142),"-")</f>
        <v>0</v>
      </c>
      <c r="J142" s="66"/>
      <c r="K142" s="67"/>
      <c r="L142" s="52">
        <f>IFERROR((J142*K142),"-")</f>
        <v>0</v>
      </c>
    </row>
    <row r="143" spans="2:12" ht="18.95" customHeight="1" x14ac:dyDescent="0.2">
      <c r="B143" s="39" t="str">
        <f>IF('Qualitätsverbesserungs-ROI im 2'!B84=0,"",'Qualitätsverbesserungs-ROI im 2'!B84)</f>
        <v/>
      </c>
      <c r="C143" s="82" t="str">
        <f>IF('Qualitätsverbesserungs-ROI im 1'!C84=0,"",'Qualitätsverbesserungs-ROI im 1'!C84)</f>
        <v/>
      </c>
      <c r="D143" s="15" t="str">
        <f>IF('Qualitätsverbesserungs-ROI im 1'!D84=0,"",'Qualitätsverbesserungs-ROI im 1'!D84)</f>
        <v/>
      </c>
      <c r="E143" s="14" t="str">
        <f>IF('Qualitätsverbesserungs-ROI im 1'!E84=0,"",'Qualitätsverbesserungs-ROI im 1'!E84)</f>
        <v/>
      </c>
      <c r="F143" s="14"/>
      <c r="G143" s="15"/>
      <c r="H143" s="14"/>
      <c r="I143" s="14"/>
      <c r="J143" s="15"/>
      <c r="K143" s="14"/>
      <c r="L143" s="14"/>
    </row>
    <row r="144" spans="2:12" ht="18.95" customHeight="1" x14ac:dyDescent="0.2">
      <c r="B144" s="7" t="str">
        <f>IF('Qualitätsverbesserungs-ROI im 2'!B85=0,"",'Qualitätsverbesserungs-ROI im 2'!B85)</f>
        <v/>
      </c>
      <c r="C144" s="87" t="str">
        <f>IF('Qualitätsverbesserungs-ROI im 1'!C85=0,"",'Qualitätsverbesserungs-ROI im 1'!C85)</f>
        <v/>
      </c>
      <c r="D144" s="66"/>
      <c r="E144" s="67">
        <f>IF('Qualitätsverbesserungs-ROI im 1'!E85=0,"",'Qualitätsverbesserungs-ROI im 1'!E85)</f>
        <v>20000</v>
      </c>
      <c r="F144" s="52">
        <f t="shared" ref="F144:F149" si="2">IFERROR((D144*E144),"-")</f>
        <v>0</v>
      </c>
      <c r="G144" s="66"/>
      <c r="H144" s="67"/>
      <c r="I144" s="52">
        <f t="shared" ref="I144:I149" si="3">IFERROR((G144*H144),"-")</f>
        <v>0</v>
      </c>
      <c r="J144" s="66"/>
      <c r="K144" s="67"/>
      <c r="L144" s="52">
        <f t="shared" ref="L144:L149" si="4">IFERROR((J144*K144),"-")</f>
        <v>0</v>
      </c>
    </row>
    <row r="145" spans="2:12" ht="18.95" customHeight="1" x14ac:dyDescent="0.2">
      <c r="B145" s="9" t="str">
        <f>IF('Qualitätsverbesserungs-ROI im 2'!B86=0,"",'Qualitätsverbesserungs-ROI im 2'!B86)</f>
        <v/>
      </c>
      <c r="C145" s="86" t="str">
        <f>IF('Qualitätsverbesserungs-ROI im 1'!C86=0,"",'Qualitätsverbesserungs-ROI im 1'!C86)</f>
        <v/>
      </c>
      <c r="D145" s="62"/>
      <c r="E145" s="50" t="str">
        <f>IF('Qualitätsverbesserungs-ROI im 1'!E86=0,"",'Qualitätsverbesserungs-ROI im 1'!E86)</f>
        <v/>
      </c>
      <c r="F145" s="70" t="str">
        <f t="shared" si="2"/>
        <v>-</v>
      </c>
      <c r="G145" s="62"/>
      <c r="H145" s="50"/>
      <c r="I145" s="70">
        <f t="shared" si="3"/>
        <v>0</v>
      </c>
      <c r="J145" s="62"/>
      <c r="K145" s="50"/>
      <c r="L145" s="70">
        <f t="shared" si="4"/>
        <v>0</v>
      </c>
    </row>
    <row r="146" spans="2:12" ht="18.95" customHeight="1" x14ac:dyDescent="0.2">
      <c r="B146" s="7" t="str">
        <f>IF('Qualitätsverbesserungs-ROI im 2'!B87=0,"",'Qualitätsverbesserungs-ROI im 2'!B87)</f>
        <v/>
      </c>
      <c r="C146" s="87" t="str">
        <f>IF('Qualitätsverbesserungs-ROI im 1'!C87=0,"",'Qualitätsverbesserungs-ROI im 1'!C87)</f>
        <v/>
      </c>
      <c r="D146" s="66"/>
      <c r="E146" s="67" t="str">
        <f>IF('Qualitätsverbesserungs-ROI im 1'!E87=0,"",'Qualitätsverbesserungs-ROI im 1'!E87)</f>
        <v/>
      </c>
      <c r="F146" s="52" t="str">
        <f t="shared" si="2"/>
        <v>-</v>
      </c>
      <c r="G146" s="66"/>
      <c r="H146" s="67"/>
      <c r="I146" s="52">
        <f t="shared" si="3"/>
        <v>0</v>
      </c>
      <c r="J146" s="66"/>
      <c r="K146" s="67"/>
      <c r="L146" s="52">
        <f t="shared" si="4"/>
        <v>0</v>
      </c>
    </row>
    <row r="147" spans="2:12" ht="18.95" customHeight="1" x14ac:dyDescent="0.2">
      <c r="B147" s="6" t="str">
        <f>IF('Qualitätsverbesserungs-ROI im 2'!B88=0,"",'Qualitätsverbesserungs-ROI im 2'!B88)</f>
        <v/>
      </c>
      <c r="C147" s="86" t="str">
        <f>IF('Qualitätsverbesserungs-ROI im 1'!C88=0,"",'Qualitätsverbesserungs-ROI im 1'!C88)</f>
        <v/>
      </c>
      <c r="D147" s="62"/>
      <c r="E147" s="50" t="str">
        <f>IF('Qualitätsverbesserungs-ROI im 1'!E88=0,"",'Qualitätsverbesserungs-ROI im 1'!E88)</f>
        <v/>
      </c>
      <c r="F147" s="70" t="str">
        <f t="shared" si="2"/>
        <v>-</v>
      </c>
      <c r="G147" s="62"/>
      <c r="H147" s="50"/>
      <c r="I147" s="70">
        <f t="shared" si="3"/>
        <v>0</v>
      </c>
      <c r="J147" s="62"/>
      <c r="K147" s="50"/>
      <c r="L147" s="70">
        <f t="shared" si="4"/>
        <v>0</v>
      </c>
    </row>
    <row r="148" spans="2:12" ht="18.95" customHeight="1" x14ac:dyDescent="0.2">
      <c r="B148" s="7" t="str">
        <f>IF('Qualitätsverbesserungs-ROI im 2'!B89=0,"",'Qualitätsverbesserungs-ROI im 2'!B89)</f>
        <v>Ausrüstung</v>
      </c>
      <c r="C148" s="87" t="str">
        <f>IF('Qualitätsverbesserungs-ROI im 1'!C89=0,"",'Qualitätsverbesserungs-ROI im 1'!C89)</f>
        <v/>
      </c>
      <c r="D148" s="66"/>
      <c r="E148" s="67" t="str">
        <f>IF('Qualitätsverbesserungs-ROI im 1'!E89=0,"",'Qualitätsverbesserungs-ROI im 1'!E89)</f>
        <v/>
      </c>
      <c r="F148" s="52" t="str">
        <f t="shared" si="2"/>
        <v>-</v>
      </c>
      <c r="G148" s="66"/>
      <c r="H148" s="67"/>
      <c r="I148" s="52">
        <f t="shared" si="3"/>
        <v>0</v>
      </c>
      <c r="J148" s="66"/>
      <c r="K148" s="67"/>
      <c r="L148" s="52">
        <f t="shared" si="4"/>
        <v>0</v>
      </c>
    </row>
    <row r="149" spans="2:12" ht="18.95" customHeight="1" x14ac:dyDescent="0.2">
      <c r="B149" s="9" t="str">
        <f>IF('Qualitätsverbesserungs-ROI im 2'!B90=0,"",'Qualitätsverbesserungs-ROI im 2'!B90)</f>
        <v>Hardware</v>
      </c>
      <c r="C149" s="86" t="str">
        <f>IF('Qualitätsverbesserungs-ROI im 1'!C90=0,"",'Qualitätsverbesserungs-ROI im 1'!C90)</f>
        <v/>
      </c>
      <c r="D149" s="62"/>
      <c r="E149" s="50" t="str">
        <f>IF('Qualitätsverbesserungs-ROI im 1'!E90=0,"",'Qualitätsverbesserungs-ROI im 1'!E90)</f>
        <v/>
      </c>
      <c r="F149" s="70" t="str">
        <f t="shared" si="2"/>
        <v>-</v>
      </c>
      <c r="G149" s="62"/>
      <c r="H149" s="50"/>
      <c r="I149" s="70">
        <f t="shared" si="3"/>
        <v>0</v>
      </c>
      <c r="J149" s="62"/>
      <c r="K149" s="50"/>
      <c r="L149" s="70">
        <f t="shared" si="4"/>
        <v>0</v>
      </c>
    </row>
    <row r="150" spans="2:12" ht="18.95" customHeight="1" x14ac:dyDescent="0.2">
      <c r="B150" s="39" t="str">
        <f>IF('Qualitätsverbesserungs-ROI im 2'!B91=0,"",'Qualitätsverbesserungs-ROI im 2'!B91)</f>
        <v>Software</v>
      </c>
      <c r="C150" s="82" t="str">
        <f>IF('Qualitätsverbesserungs-ROI im 1'!C91=0,"",'Qualitätsverbesserungs-ROI im 1'!C91)</f>
        <v/>
      </c>
      <c r="D150" s="15" t="str">
        <f>IF('Qualitätsverbesserungs-ROI im 1'!D91=0,"",'Qualitätsverbesserungs-ROI im 1'!D91)</f>
        <v/>
      </c>
      <c r="E150" s="14" t="str">
        <f>IF('Qualitätsverbesserungs-ROI im 1'!E91=0,"",'Qualitätsverbesserungs-ROI im 1'!E91)</f>
        <v/>
      </c>
      <c r="F150" s="14"/>
      <c r="G150" s="15"/>
      <c r="H150" s="14"/>
      <c r="I150" s="14"/>
      <c r="J150" s="15"/>
      <c r="K150" s="14"/>
      <c r="L150" s="14"/>
    </row>
    <row r="151" spans="2:12" ht="18.95" customHeight="1" x14ac:dyDescent="0.2">
      <c r="B151" s="7" t="str">
        <f>IF('Qualitätsverbesserungs-ROI im 2'!B92=0,"",'Qualitätsverbesserungs-ROI im 2'!B92)</f>
        <v>Sonstige Ausrüstung</v>
      </c>
      <c r="C151" s="87" t="str">
        <f>IF('Qualitätsverbesserungs-ROI im 1'!C92=0,"",'Qualitätsverbesserungs-ROI im 1'!C92)</f>
        <v/>
      </c>
      <c r="D151" s="66"/>
      <c r="E151" s="67" t="str">
        <f>IF('Qualitätsverbesserungs-ROI im 1'!E92=0,"",'Qualitätsverbesserungs-ROI im 1'!E92)</f>
        <v/>
      </c>
      <c r="F151" s="52" t="str">
        <f t="shared" ref="F151:F156" si="5">IFERROR((D151*E151),"-")</f>
        <v>-</v>
      </c>
      <c r="G151" s="66"/>
      <c r="H151" s="67"/>
      <c r="I151" s="52">
        <f t="shared" ref="I151:I156" si="6">IFERROR((G151*H151),"-")</f>
        <v>0</v>
      </c>
      <c r="J151" s="66"/>
      <c r="K151" s="67"/>
      <c r="L151" s="52">
        <f t="shared" ref="L151:L156" si="7">IFERROR((J151*K151),"-")</f>
        <v>0</v>
      </c>
    </row>
    <row r="152" spans="2:12" ht="18.95" customHeight="1" x14ac:dyDescent="0.2">
      <c r="B152" s="9" t="str">
        <f>IF('Qualitätsverbesserungs-ROI im 2'!B93=0,"",'Qualitätsverbesserungs-ROI im 2'!B93)</f>
        <v/>
      </c>
      <c r="C152" s="86" t="str">
        <f>IF('Qualitätsverbesserungs-ROI im 1'!C93=0,"",'Qualitätsverbesserungs-ROI im 1'!C93)</f>
        <v/>
      </c>
      <c r="D152" s="62"/>
      <c r="E152" s="50" t="str">
        <f>IF('Qualitätsverbesserungs-ROI im 1'!E93=0,"",'Qualitätsverbesserungs-ROI im 1'!E93)</f>
        <v/>
      </c>
      <c r="F152" s="70" t="str">
        <f t="shared" si="5"/>
        <v>-</v>
      </c>
      <c r="G152" s="62"/>
      <c r="H152" s="50"/>
      <c r="I152" s="70">
        <f t="shared" si="6"/>
        <v>0</v>
      </c>
      <c r="J152" s="62"/>
      <c r="K152" s="50"/>
      <c r="L152" s="70">
        <f t="shared" si="7"/>
        <v>0</v>
      </c>
    </row>
    <row r="153" spans="2:12" ht="18.95" customHeight="1" x14ac:dyDescent="0.2">
      <c r="B153" s="7" t="str">
        <f>IF('Qualitätsverbesserungs-ROI im 2'!B94=0,"",'Qualitätsverbesserungs-ROI im 2'!B94)</f>
        <v/>
      </c>
      <c r="C153" s="87" t="str">
        <f>IF('Qualitätsverbesserungs-ROI im 1'!C94=0,"",'Qualitätsverbesserungs-ROI im 1'!C94)</f>
        <v/>
      </c>
      <c r="D153" s="66"/>
      <c r="E153" s="67" t="str">
        <f>IF('Qualitätsverbesserungs-ROI im 1'!E94=0,"",'Qualitätsverbesserungs-ROI im 1'!E94)</f>
        <v/>
      </c>
      <c r="F153" s="52" t="str">
        <f t="shared" si="5"/>
        <v>-</v>
      </c>
      <c r="G153" s="66"/>
      <c r="H153" s="67"/>
      <c r="I153" s="52">
        <f t="shared" si="6"/>
        <v>0</v>
      </c>
      <c r="J153" s="66"/>
      <c r="K153" s="67"/>
      <c r="L153" s="52">
        <f t="shared" si="7"/>
        <v>0</v>
      </c>
    </row>
    <row r="154" spans="2:12" ht="18.95" customHeight="1" x14ac:dyDescent="0.2">
      <c r="B154" s="6" t="str">
        <f>IF('Qualitätsverbesserungs-ROI im 2'!B95=0,"",'Qualitätsverbesserungs-ROI im 2'!B95)</f>
        <v/>
      </c>
      <c r="C154" s="86" t="str">
        <f>IF('Qualitätsverbesserungs-ROI im 1'!C95=0,"",'Qualitätsverbesserungs-ROI im 1'!C95)</f>
        <v/>
      </c>
      <c r="D154" s="62"/>
      <c r="E154" s="50" t="str">
        <f>IF('Qualitätsverbesserungs-ROI im 1'!E95=0,"",'Qualitätsverbesserungs-ROI im 1'!E95)</f>
        <v/>
      </c>
      <c r="F154" s="70" t="str">
        <f t="shared" si="5"/>
        <v>-</v>
      </c>
      <c r="G154" s="62"/>
      <c r="H154" s="50"/>
      <c r="I154" s="70">
        <f t="shared" si="6"/>
        <v>0</v>
      </c>
      <c r="J154" s="62"/>
      <c r="K154" s="50"/>
      <c r="L154" s="70">
        <f t="shared" si="7"/>
        <v>0</v>
      </c>
    </row>
    <row r="155" spans="2:12" ht="18.95" customHeight="1" x14ac:dyDescent="0.2">
      <c r="B155" s="7" t="str">
        <f>IF('Qualitätsverbesserungs-ROI im 2'!B96=0,"",'Qualitätsverbesserungs-ROI im 2'!B96)</f>
        <v>Andere anfängliche Kosten</v>
      </c>
      <c r="C155" s="87" t="str">
        <f>IF('Qualitätsverbesserungs-ROI im 1'!C96=0,"",'Qualitätsverbesserungs-ROI im 1'!C96)</f>
        <v/>
      </c>
      <c r="D155" s="66"/>
      <c r="E155" s="67" t="str">
        <f>IF('Qualitätsverbesserungs-ROI im 1'!E96=0,"",'Qualitätsverbesserungs-ROI im 1'!E96)</f>
        <v/>
      </c>
      <c r="F155" s="52" t="str">
        <f t="shared" si="5"/>
        <v>-</v>
      </c>
      <c r="G155" s="66"/>
      <c r="H155" s="67"/>
      <c r="I155" s="52">
        <f t="shared" si="6"/>
        <v>0</v>
      </c>
      <c r="J155" s="66"/>
      <c r="K155" s="67"/>
      <c r="L155" s="52">
        <f t="shared" si="7"/>
        <v>0</v>
      </c>
    </row>
    <row r="156" spans="2:12" ht="18.95" customHeight="1" x14ac:dyDescent="0.2">
      <c r="B156" s="9" t="str">
        <f>IF('Qualitätsverbesserungs-ROI im 2'!B97=0,"",'Qualitätsverbesserungs-ROI im 2'!B97)</f>
        <v/>
      </c>
      <c r="C156" s="86" t="str">
        <f>IF('Qualitätsverbesserungs-ROI im 1'!C97=0,"",'Qualitätsverbesserungs-ROI im 1'!C97)</f>
        <v/>
      </c>
      <c r="D156" s="62"/>
      <c r="E156" s="50" t="str">
        <f>IF('Qualitätsverbesserungs-ROI im 1'!E97=0,"",'Qualitätsverbesserungs-ROI im 1'!E97)</f>
        <v/>
      </c>
      <c r="F156" s="70" t="str">
        <f t="shared" si="5"/>
        <v>-</v>
      </c>
      <c r="G156" s="62"/>
      <c r="H156" s="50"/>
      <c r="I156" s="70">
        <f t="shared" si="6"/>
        <v>0</v>
      </c>
      <c r="J156" s="62"/>
      <c r="K156" s="50"/>
      <c r="L156" s="70">
        <f t="shared" si="7"/>
        <v>0</v>
      </c>
    </row>
    <row r="157" spans="2:12" ht="18.95" customHeight="1" x14ac:dyDescent="0.2">
      <c r="B157" s="39" t="str">
        <f>IF('Qualitätsverbesserungs-ROI im 2'!B98=0,"",'Qualitätsverbesserungs-ROI im 2'!B98)</f>
        <v/>
      </c>
      <c r="C157" s="82" t="str">
        <f>IF('Qualitätsverbesserungs-ROI im 1'!C98=0,"",'Qualitätsverbesserungs-ROI im 1'!C98)</f>
        <v/>
      </c>
      <c r="D157" s="15" t="str">
        <f>IF('Qualitätsverbesserungs-ROI im 1'!D98=0,"",'Qualitätsverbesserungs-ROI im 1'!D98)</f>
        <v/>
      </c>
      <c r="E157" s="14" t="str">
        <f>IF('Qualitätsverbesserungs-ROI im 1'!E98=0,"",'Qualitätsverbesserungs-ROI im 1'!E98)</f>
        <v/>
      </c>
      <c r="F157" s="14"/>
      <c r="G157" s="15"/>
      <c r="H157" s="14"/>
      <c r="I157" s="14"/>
      <c r="J157" s="15"/>
      <c r="K157" s="14"/>
      <c r="L157" s="14"/>
    </row>
    <row r="158" spans="2:12" ht="18.95" customHeight="1" x14ac:dyDescent="0.2">
      <c r="B158" s="7" t="str">
        <f>IF('Qualitätsverbesserungs-ROI im 2'!B99=0,"",'Qualitätsverbesserungs-ROI im 2'!B99)</f>
        <v/>
      </c>
      <c r="C158" s="87" t="str">
        <f>IF('Qualitätsverbesserungs-ROI im 1'!C99=0,"",'Qualitätsverbesserungs-ROI im 1'!C99)</f>
        <v/>
      </c>
      <c r="D158" s="66"/>
      <c r="E158" s="67" t="str">
        <f>IF('Qualitätsverbesserungs-ROI im 1'!E99=0,"",'Qualitätsverbesserungs-ROI im 1'!E99)</f>
        <v/>
      </c>
      <c r="F158" s="52" t="str">
        <f>IFERROR((D158*E158),"-")</f>
        <v>-</v>
      </c>
      <c r="G158" s="66"/>
      <c r="H158" s="67"/>
      <c r="I158" s="52">
        <f>IFERROR((G158*H158),"-")</f>
        <v>0</v>
      </c>
      <c r="J158" s="66"/>
      <c r="K158" s="67"/>
      <c r="L158" s="52">
        <f>IFERROR((J158*K158),"-")</f>
        <v>0</v>
      </c>
    </row>
    <row r="159" spans="2:12" ht="18.95" customHeight="1" x14ac:dyDescent="0.2">
      <c r="B159" s="9" t="str">
        <f>IF('Qualitätsverbesserungs-ROI im 2'!B100=0,"",'Qualitätsverbesserungs-ROI im 2'!B100)</f>
        <v/>
      </c>
      <c r="C159" s="86" t="str">
        <f>IF('Qualitätsverbesserungs-ROI im 1'!C100=0,"",'Qualitätsverbesserungs-ROI im 1'!C100)</f>
        <v/>
      </c>
      <c r="D159" s="62"/>
      <c r="E159" s="50" t="str">
        <f>IF('Qualitätsverbesserungs-ROI im 1'!E100=0,"",'Qualitätsverbesserungs-ROI im 1'!E100)</f>
        <v/>
      </c>
      <c r="F159" s="70" t="str">
        <f>IFERROR((D159*E159),"-")</f>
        <v>-</v>
      </c>
      <c r="G159" s="62"/>
      <c r="H159" s="50"/>
      <c r="I159" s="70">
        <f>IFERROR((G159*H159),"-")</f>
        <v>0</v>
      </c>
      <c r="J159" s="62"/>
      <c r="K159" s="50"/>
      <c r="L159" s="70">
        <f>IFERROR((J159*K159),"-")</f>
        <v>0</v>
      </c>
    </row>
    <row r="160" spans="2:12" ht="18.95" customHeight="1" x14ac:dyDescent="0.2">
      <c r="B160" s="7" t="str">
        <f>IF('Qualitätsverbesserungs-ROI im 2'!B101=0,"",'Qualitätsverbesserungs-ROI im 2'!B101)</f>
        <v/>
      </c>
      <c r="C160" s="87" t="str">
        <f>IF('Qualitätsverbesserungs-ROI im 1'!C101=0,"",'Qualitätsverbesserungs-ROI im 1'!C101)</f>
        <v/>
      </c>
      <c r="D160" s="66"/>
      <c r="E160" s="67" t="str">
        <f>IF('Qualitätsverbesserungs-ROI im 1'!E101=0,"",'Qualitätsverbesserungs-ROI im 1'!E101)</f>
        <v/>
      </c>
      <c r="F160" s="52" t="str">
        <f>IFERROR((D160*E160),"-")</f>
        <v>-</v>
      </c>
      <c r="G160" s="66"/>
      <c r="H160" s="67"/>
      <c r="I160" s="52">
        <f>IFERROR((G160*H160),"-")</f>
        <v>0</v>
      </c>
      <c r="J160" s="66"/>
      <c r="K160" s="67"/>
      <c r="L160" s="52">
        <f>IFERROR((J160*K160),"-")</f>
        <v>0</v>
      </c>
    </row>
    <row r="161" spans="1:12" ht="18.95" customHeight="1" x14ac:dyDescent="0.2">
      <c r="B161" s="6" t="str">
        <f>IF('Qualitätsverbesserungs-ROI im 2'!B102=0,"",'Qualitätsverbesserungs-ROI im 2'!B102)</f>
        <v>Zwischensumme Direktkosten, Erstinvestition</v>
      </c>
      <c r="C161" s="88" t="str">
        <f>IF('Qualitätsverbesserungs-ROI im 1'!C102=0,"",'Qualitätsverbesserungs-ROI im 1'!C102)</f>
        <v/>
      </c>
      <c r="D161" s="62"/>
      <c r="E161" s="50" t="str">
        <f>IF('Qualitätsverbesserungs-ROI im 1'!E102=0,"",'Qualitätsverbesserungs-ROI im 1'!E102)</f>
        <v/>
      </c>
      <c r="F161" s="70" t="str">
        <f>IFERROR((D161*E161),"-")</f>
        <v>-</v>
      </c>
      <c r="G161" s="62"/>
      <c r="H161" s="50"/>
      <c r="I161" s="70">
        <f>IFERROR((G161*H161),"-")</f>
        <v>0</v>
      </c>
      <c r="J161" s="62"/>
      <c r="K161" s="50"/>
      <c r="L161" s="70">
        <f>IFERROR((J161*K161),"-")</f>
        <v>0</v>
      </c>
    </row>
    <row r="162" spans="1:12" ht="18.95" customHeight="1" x14ac:dyDescent="0.2">
      <c r="D162" s="89"/>
      <c r="E162" s="90" t="s">
        <v>83</v>
      </c>
      <c r="F162" s="91"/>
      <c r="G162" s="89"/>
      <c r="H162" s="90" t="s">
        <v>84</v>
      </c>
      <c r="I162" s="91"/>
      <c r="J162" s="89"/>
      <c r="K162" s="90" t="s">
        <v>85</v>
      </c>
      <c r="L162" s="91"/>
    </row>
    <row r="163" spans="1:12" ht="18.95" customHeight="1" x14ac:dyDescent="0.2">
      <c r="C163" s="16"/>
      <c r="D163" s="63" t="s">
        <v>79</v>
      </c>
      <c r="E163" s="64"/>
      <c r="F163" s="52">
        <f>SUM(F117:F161)</f>
        <v>226750</v>
      </c>
      <c r="G163" s="63" t="s">
        <v>79</v>
      </c>
      <c r="H163" s="61"/>
      <c r="I163" s="52">
        <f>SUM(I117:I161)</f>
        <v>228250</v>
      </c>
      <c r="J163" s="63" t="s">
        <v>79</v>
      </c>
      <c r="K163" s="61"/>
      <c r="L163" s="52">
        <f>SUM(L117:L161)</f>
        <v>228750</v>
      </c>
    </row>
    <row r="164" spans="1:12" ht="18.95" customHeight="1" x14ac:dyDescent="0.2">
      <c r="C164" s="16"/>
      <c r="D164" s="63" t="s">
        <v>80</v>
      </c>
      <c r="E164" s="64"/>
      <c r="F164" s="65">
        <f>F105</f>
        <v>0.22</v>
      </c>
      <c r="G164" s="63" t="s">
        <v>80</v>
      </c>
      <c r="H164" s="61"/>
      <c r="I164" s="65">
        <f>F105</f>
        <v>0.22</v>
      </c>
      <c r="J164" s="63" t="s">
        <v>80</v>
      </c>
      <c r="K164" s="61"/>
      <c r="L164" s="65">
        <f>F105</f>
        <v>0.22</v>
      </c>
    </row>
    <row r="165" spans="1:12" ht="18.95" customHeight="1" x14ac:dyDescent="0.2">
      <c r="C165" s="16"/>
      <c r="D165" s="63" t="s">
        <v>81</v>
      </c>
      <c r="E165" s="64"/>
      <c r="F165" s="30">
        <f>F164*F163</f>
        <v>49885</v>
      </c>
      <c r="G165" s="63" t="s">
        <v>81</v>
      </c>
      <c r="H165" s="61"/>
      <c r="I165" s="30">
        <f>I164*I163</f>
        <v>50215</v>
      </c>
      <c r="J165" s="63" t="s">
        <v>81</v>
      </c>
      <c r="K165" s="61"/>
      <c r="L165" s="30">
        <f>L164*L163</f>
        <v>50325</v>
      </c>
    </row>
    <row r="166" spans="1:12" ht="11.1" customHeight="1" x14ac:dyDescent="0.2"/>
    <row r="167" spans="1:12" ht="18.95" customHeight="1" x14ac:dyDescent="0.2">
      <c r="C167" s="16"/>
      <c r="D167" s="78" t="s">
        <v>88</v>
      </c>
      <c r="E167" s="100" t="s">
        <v>89</v>
      </c>
      <c r="F167" s="98">
        <f>SUM(F163,F165)</f>
        <v>276635</v>
      </c>
      <c r="G167" s="101" t="s">
        <v>90</v>
      </c>
      <c r="H167" s="102"/>
      <c r="I167" s="99">
        <f>SUM(I163,I165)</f>
        <v>278465</v>
      </c>
      <c r="J167" s="101" t="s">
        <v>91</v>
      </c>
      <c r="K167" s="102"/>
      <c r="L167" s="99">
        <f>SUM(L163,L165)</f>
        <v>279075</v>
      </c>
    </row>
    <row r="169" spans="1:12" customFormat="1" ht="42" customHeight="1" x14ac:dyDescent="0.25">
      <c r="A169" s="1"/>
      <c r="B169" s="3" t="s">
        <v>33</v>
      </c>
      <c r="C169" s="3"/>
    </row>
    <row r="170" spans="1:12" s="2" customFormat="1" ht="18.95" customHeight="1" x14ac:dyDescent="0.25">
      <c r="B170" s="10" t="s">
        <v>0</v>
      </c>
      <c r="C170" s="41" t="str">
        <f>IF('Qualitätsverbesserungs-ROI im 1'!C53=0,"",'Qualitätsverbesserungs-ROI im 1'!C53)</f>
        <v>EHR-System-Upgrades</v>
      </c>
      <c r="D170" s="18"/>
    </row>
    <row r="171" spans="1:12" s="18" customFormat="1" ht="11.1" customHeight="1" x14ac:dyDescent="0.25">
      <c r="B171" s="28"/>
      <c r="C171" s="20"/>
      <c r="D171" s="20"/>
    </row>
    <row r="172" spans="1:12" ht="18.95" customHeight="1" x14ac:dyDescent="0.2">
      <c r="B172" s="39" t="s">
        <v>92</v>
      </c>
      <c r="C172" s="8" t="s">
        <v>8</v>
      </c>
      <c r="D172" s="48" t="s">
        <v>19</v>
      </c>
      <c r="E172" s="48" t="s">
        <v>20</v>
      </c>
      <c r="F172" s="48" t="s">
        <v>21</v>
      </c>
    </row>
    <row r="173" spans="1:12" ht="18.95" customHeight="1" x14ac:dyDescent="0.2">
      <c r="B173" s="6" t="s">
        <v>93</v>
      </c>
      <c r="C173" s="50">
        <v>1056.23</v>
      </c>
      <c r="D173" s="50">
        <v>956.48</v>
      </c>
      <c r="E173" s="50">
        <v>927.34</v>
      </c>
      <c r="F173" s="50">
        <v>958.52</v>
      </c>
    </row>
    <row r="174" spans="1:12" ht="18.95" customHeight="1" x14ac:dyDescent="0.2">
      <c r="B174" s="7" t="s">
        <v>94</v>
      </c>
      <c r="C174" s="67">
        <v>25.34</v>
      </c>
      <c r="D174" s="67">
        <v>26.35</v>
      </c>
      <c r="E174" s="67">
        <v>28.9</v>
      </c>
      <c r="F174" s="67">
        <v>32.14</v>
      </c>
    </row>
    <row r="175" spans="1:12" ht="18.95" customHeight="1" x14ac:dyDescent="0.2">
      <c r="B175" s="9" t="s">
        <v>95</v>
      </c>
      <c r="C175" s="50">
        <v>298.75</v>
      </c>
      <c r="D175" s="50">
        <v>265.26</v>
      </c>
      <c r="E175" s="50">
        <v>257.31</v>
      </c>
      <c r="F175" s="50">
        <v>268.57</v>
      </c>
    </row>
    <row r="176" spans="1:12" ht="18.95" customHeight="1" x14ac:dyDescent="0.2">
      <c r="B176" s="7" t="s">
        <v>96</v>
      </c>
      <c r="C176" s="67">
        <v>226.89</v>
      </c>
      <c r="D176" s="67">
        <v>250.39</v>
      </c>
      <c r="E176" s="67">
        <v>230.15</v>
      </c>
      <c r="F176" s="67">
        <v>223.87</v>
      </c>
    </row>
    <row r="177" spans="2:6" ht="18.95" customHeight="1" x14ac:dyDescent="0.2">
      <c r="B177" s="6" t="s">
        <v>97</v>
      </c>
      <c r="C177" s="50">
        <v>150.32</v>
      </c>
      <c r="D177" s="50">
        <v>76.52</v>
      </c>
      <c r="E177" s="50">
        <v>73.2</v>
      </c>
      <c r="F177" s="50">
        <v>69.209999999999994</v>
      </c>
    </row>
    <row r="178" spans="2:6" ht="18.95" customHeight="1" x14ac:dyDescent="0.2">
      <c r="B178" s="7" t="s">
        <v>98</v>
      </c>
      <c r="C178" s="67">
        <v>76.2</v>
      </c>
      <c r="D178" s="67">
        <v>34.57</v>
      </c>
      <c r="E178" s="67">
        <v>29.54</v>
      </c>
      <c r="F178" s="67">
        <v>32.1</v>
      </c>
    </row>
    <row r="179" spans="2:6" ht="18.95" customHeight="1" x14ac:dyDescent="0.2">
      <c r="B179" s="9" t="s">
        <v>99</v>
      </c>
      <c r="C179" s="50">
        <v>273.42</v>
      </c>
      <c r="D179" s="50">
        <v>173.52</v>
      </c>
      <c r="E179" s="50">
        <v>160.52000000000001</v>
      </c>
      <c r="F179" s="50">
        <v>148.29</v>
      </c>
    </row>
    <row r="180" spans="2:6" ht="18.95" customHeight="1" x14ac:dyDescent="0.2">
      <c r="B180" s="7" t="s">
        <v>100</v>
      </c>
      <c r="C180" s="67">
        <v>235.67</v>
      </c>
      <c r="D180" s="67">
        <v>356.2</v>
      </c>
      <c r="E180" s="67">
        <v>398.72</v>
      </c>
      <c r="F180" s="67">
        <v>402.9</v>
      </c>
    </row>
    <row r="181" spans="2:6" ht="18.95" customHeight="1" x14ac:dyDescent="0.2">
      <c r="B181" s="6" t="s">
        <v>101</v>
      </c>
      <c r="C181" s="50">
        <v>2.13</v>
      </c>
      <c r="D181" s="50">
        <v>3.14</v>
      </c>
      <c r="E181" s="50">
        <v>6.15</v>
      </c>
      <c r="F181" s="50">
        <v>7.58</v>
      </c>
    </row>
    <row r="182" spans="2:6" ht="18.95" customHeight="1" x14ac:dyDescent="0.2">
      <c r="B182" s="92" t="s">
        <v>102</v>
      </c>
      <c r="C182" s="52">
        <f>SUM(C173:C181)</f>
        <v>2344.9500000000003</v>
      </c>
      <c r="D182" s="52">
        <f>SUM(D173:D181)</f>
        <v>2142.4299999999998</v>
      </c>
      <c r="E182" s="52">
        <f>SUM(E173:E181)</f>
        <v>2111.8300000000004</v>
      </c>
      <c r="F182" s="52">
        <f>SUM(F173:F181)</f>
        <v>2143.1799999999998</v>
      </c>
    </row>
    <row r="183" spans="2:6" s="23" customFormat="1" ht="11.1" customHeight="1" x14ac:dyDescent="0.2">
      <c r="B183" s="24"/>
      <c r="C183" s="25"/>
      <c r="D183" s="25"/>
      <c r="E183" s="25"/>
      <c r="F183" s="25"/>
    </row>
    <row r="184" spans="2:6" s="23" customFormat="1" ht="18.95" customHeight="1" x14ac:dyDescent="0.2">
      <c r="B184" s="51" t="s">
        <v>103</v>
      </c>
      <c r="C184" s="25"/>
      <c r="D184" s="25"/>
      <c r="E184" s="25"/>
      <c r="F184" s="25"/>
    </row>
    <row r="185" spans="2:6" s="23" customFormat="1" ht="18.95" customHeight="1" x14ac:dyDescent="0.2">
      <c r="B185" s="42" t="s">
        <v>104</v>
      </c>
      <c r="C185" s="12"/>
      <c r="D185" s="48" t="s">
        <v>19</v>
      </c>
      <c r="E185" s="48" t="s">
        <v>20</v>
      </c>
      <c r="F185" s="48" t="s">
        <v>21</v>
      </c>
    </row>
    <row r="186" spans="2:6" s="23" customFormat="1" ht="18.95" customHeight="1" x14ac:dyDescent="0.2">
      <c r="B186" s="6" t="s">
        <v>93</v>
      </c>
      <c r="C186" s="6"/>
      <c r="D186" s="50">
        <f t="shared" ref="D186:D194" si="8">C173-D173</f>
        <v>99.75</v>
      </c>
      <c r="E186" s="50">
        <f t="shared" ref="E186:E194" si="9">IF(E173="",0,C173-E173)</f>
        <v>128.88999999999999</v>
      </c>
      <c r="F186" s="50">
        <f t="shared" ref="F186:F194" si="10">IF(F173="",0,C173-F173)</f>
        <v>97.710000000000036</v>
      </c>
    </row>
    <row r="187" spans="2:6" s="23" customFormat="1" ht="18.95" customHeight="1" x14ac:dyDescent="0.2">
      <c r="B187" s="7" t="s">
        <v>94</v>
      </c>
      <c r="C187" s="7"/>
      <c r="D187" s="67">
        <f t="shared" si="8"/>
        <v>-1.0100000000000016</v>
      </c>
      <c r="E187" s="67">
        <f t="shared" si="9"/>
        <v>-3.5599999999999987</v>
      </c>
      <c r="F187" s="67">
        <f t="shared" si="10"/>
        <v>-6.8000000000000007</v>
      </c>
    </row>
    <row r="188" spans="2:6" s="23" customFormat="1" ht="18.95" customHeight="1" x14ac:dyDescent="0.2">
      <c r="B188" s="9" t="s">
        <v>95</v>
      </c>
      <c r="C188" s="9"/>
      <c r="D188" s="50">
        <f t="shared" si="8"/>
        <v>33.490000000000009</v>
      </c>
      <c r="E188" s="50">
        <f t="shared" si="9"/>
        <v>41.44</v>
      </c>
      <c r="F188" s="50">
        <f t="shared" si="10"/>
        <v>30.180000000000007</v>
      </c>
    </row>
    <row r="189" spans="2:6" ht="18.95" customHeight="1" x14ac:dyDescent="0.2">
      <c r="B189" s="7" t="s">
        <v>96</v>
      </c>
      <c r="C189" s="7"/>
      <c r="D189" s="67">
        <f t="shared" si="8"/>
        <v>-23.5</v>
      </c>
      <c r="E189" s="67">
        <f t="shared" si="9"/>
        <v>-3.2600000000000193</v>
      </c>
      <c r="F189" s="67">
        <f t="shared" si="10"/>
        <v>3.0199999999999818</v>
      </c>
    </row>
    <row r="190" spans="2:6" ht="18.95" customHeight="1" x14ac:dyDescent="0.2">
      <c r="B190" s="6" t="s">
        <v>97</v>
      </c>
      <c r="C190" s="6"/>
      <c r="D190" s="50">
        <f t="shared" si="8"/>
        <v>73.8</v>
      </c>
      <c r="E190" s="50">
        <f t="shared" si="9"/>
        <v>77.11999999999999</v>
      </c>
      <c r="F190" s="50">
        <f t="shared" si="10"/>
        <v>81.11</v>
      </c>
    </row>
    <row r="191" spans="2:6" ht="18.95" customHeight="1" x14ac:dyDescent="0.2">
      <c r="B191" s="7" t="s">
        <v>98</v>
      </c>
      <c r="C191" s="7"/>
      <c r="D191" s="67">
        <f t="shared" si="8"/>
        <v>41.63</v>
      </c>
      <c r="E191" s="67">
        <f t="shared" si="9"/>
        <v>46.660000000000004</v>
      </c>
      <c r="F191" s="67">
        <f t="shared" si="10"/>
        <v>44.1</v>
      </c>
    </row>
    <row r="192" spans="2:6" ht="18.95" customHeight="1" x14ac:dyDescent="0.2">
      <c r="B192" s="9" t="s">
        <v>99</v>
      </c>
      <c r="C192" s="9"/>
      <c r="D192" s="50">
        <f t="shared" si="8"/>
        <v>99.9</v>
      </c>
      <c r="E192" s="50">
        <f t="shared" si="9"/>
        <v>112.9</v>
      </c>
      <c r="F192" s="50">
        <f t="shared" si="10"/>
        <v>125.13000000000002</v>
      </c>
    </row>
    <row r="193" spans="1:6" ht="18.95" customHeight="1" x14ac:dyDescent="0.2">
      <c r="B193" s="7" t="s">
        <v>100</v>
      </c>
      <c r="C193" s="7"/>
      <c r="D193" s="67">
        <f t="shared" si="8"/>
        <v>-120.53</v>
      </c>
      <c r="E193" s="67">
        <f t="shared" si="9"/>
        <v>-163.05000000000004</v>
      </c>
      <c r="F193" s="67">
        <f t="shared" si="10"/>
        <v>-167.23</v>
      </c>
    </row>
    <row r="194" spans="1:6" ht="18.95" customHeight="1" x14ac:dyDescent="0.2">
      <c r="B194" s="6" t="s">
        <v>101</v>
      </c>
      <c r="C194" s="6"/>
      <c r="D194" s="50">
        <f t="shared" si="8"/>
        <v>-1.0100000000000002</v>
      </c>
      <c r="E194" s="50">
        <f t="shared" si="9"/>
        <v>-4.0200000000000005</v>
      </c>
      <c r="F194" s="50">
        <f t="shared" si="10"/>
        <v>-5.45</v>
      </c>
    </row>
    <row r="195" spans="1:6" ht="18.95" customHeight="1" x14ac:dyDescent="0.2">
      <c r="B195" s="7" t="s">
        <v>105</v>
      </c>
      <c r="C195" s="7"/>
      <c r="D195" s="52">
        <f>SUM(D186:D194)</f>
        <v>202.52000000000007</v>
      </c>
      <c r="E195" s="52">
        <f>SUM(E186:E194)</f>
        <v>233.11999999999989</v>
      </c>
      <c r="F195" s="52">
        <f>SUM(F186:F194)</f>
        <v>201.77000000000007</v>
      </c>
    </row>
    <row r="196" spans="1:6" ht="18.95" customHeight="1" x14ac:dyDescent="0.2">
      <c r="B196" s="6" t="s">
        <v>106</v>
      </c>
      <c r="C196" s="6"/>
      <c r="D196" s="93">
        <v>354</v>
      </c>
      <c r="E196" s="93">
        <v>297</v>
      </c>
      <c r="F196" s="93">
        <v>328</v>
      </c>
    </row>
    <row r="197" spans="1:6" ht="18.95" customHeight="1" x14ac:dyDescent="0.2">
      <c r="B197" s="7" t="s">
        <v>107</v>
      </c>
      <c r="C197" s="7"/>
      <c r="D197" s="52">
        <f>D196*D195</f>
        <v>71692.080000000031</v>
      </c>
      <c r="E197" s="52">
        <f>E196*E195</f>
        <v>69236.63999999997</v>
      </c>
      <c r="F197" s="52">
        <f>F196*F195</f>
        <v>66180.560000000027</v>
      </c>
    </row>
    <row r="198" spans="1:6" ht="18.95" customHeight="1" x14ac:dyDescent="0.2">
      <c r="B198" s="40" t="s">
        <v>108</v>
      </c>
      <c r="C198" s="6"/>
      <c r="D198" s="93">
        <v>12</v>
      </c>
      <c r="E198" s="93">
        <v>12</v>
      </c>
      <c r="F198" s="93">
        <v>12</v>
      </c>
    </row>
    <row r="199" spans="1:6" ht="18.95" customHeight="1" x14ac:dyDescent="0.2">
      <c r="B199" s="10" t="s">
        <v>109</v>
      </c>
      <c r="C199" s="7"/>
      <c r="D199" s="52">
        <f>D198*D197</f>
        <v>860304.96000000043</v>
      </c>
      <c r="E199" s="52">
        <f>E198*E197</f>
        <v>830839.6799999997</v>
      </c>
      <c r="F199" s="52">
        <f>F198*F197</f>
        <v>794166.72000000032</v>
      </c>
    </row>
    <row r="201" spans="1:6" customFormat="1" ht="42" customHeight="1" x14ac:dyDescent="0.25">
      <c r="A201" s="1"/>
      <c r="B201" s="3" t="s">
        <v>36</v>
      </c>
      <c r="C201" s="3"/>
    </row>
    <row r="202" spans="1:6" s="2" customFormat="1" ht="18.95" customHeight="1" x14ac:dyDescent="0.25">
      <c r="B202" s="10" t="s">
        <v>0</v>
      </c>
      <c r="C202" s="41" t="str">
        <f>IF('Qualitätsverbesserungs-ROI im 1'!C53=0,"",'Qualitätsverbesserungs-ROI im 1'!C53)</f>
        <v>EHR-System-Upgrades</v>
      </c>
      <c r="D202" s="18"/>
    </row>
    <row r="203" spans="1:6" s="18" customFormat="1" ht="11.1" customHeight="1" x14ac:dyDescent="0.25">
      <c r="B203" s="28"/>
      <c r="C203" s="20"/>
      <c r="D203" s="20"/>
    </row>
    <row r="204" spans="1:6" ht="18.95" customHeight="1" x14ac:dyDescent="0.2">
      <c r="B204" s="47" t="s">
        <v>110</v>
      </c>
      <c r="C204" s="48" t="s">
        <v>111</v>
      </c>
      <c r="D204" s="48" t="s">
        <v>112</v>
      </c>
      <c r="E204" s="48" t="s">
        <v>113</v>
      </c>
      <c r="F204" s="48" t="s">
        <v>114</v>
      </c>
    </row>
    <row r="205" spans="1:6" ht="18.95" customHeight="1" x14ac:dyDescent="0.2">
      <c r="B205" s="6" t="s">
        <v>93</v>
      </c>
      <c r="C205" s="95">
        <v>0</v>
      </c>
      <c r="D205" s="95">
        <v>0</v>
      </c>
      <c r="E205" s="95">
        <v>0</v>
      </c>
      <c r="F205" s="95">
        <v>0</v>
      </c>
    </row>
    <row r="206" spans="1:6" ht="18.95" customHeight="1" x14ac:dyDescent="0.2">
      <c r="B206" s="7" t="s">
        <v>94</v>
      </c>
      <c r="C206" s="96">
        <v>0</v>
      </c>
      <c r="D206" s="96">
        <v>0</v>
      </c>
      <c r="E206" s="96">
        <v>0</v>
      </c>
      <c r="F206" s="96">
        <v>0</v>
      </c>
    </row>
    <row r="207" spans="1:6" ht="18.95" customHeight="1" x14ac:dyDescent="0.2">
      <c r="B207" s="9" t="s">
        <v>95</v>
      </c>
      <c r="C207" s="95">
        <v>0</v>
      </c>
      <c r="D207" s="95">
        <v>0</v>
      </c>
      <c r="E207" s="95">
        <v>0</v>
      </c>
      <c r="F207" s="95">
        <v>0</v>
      </c>
    </row>
    <row r="208" spans="1:6" ht="18.95" customHeight="1" x14ac:dyDescent="0.2">
      <c r="B208" s="7" t="s">
        <v>96</v>
      </c>
      <c r="C208" s="96">
        <v>0</v>
      </c>
      <c r="D208" s="96">
        <v>0</v>
      </c>
      <c r="E208" s="96">
        <v>0</v>
      </c>
      <c r="F208" s="96">
        <v>0</v>
      </c>
    </row>
    <row r="209" spans="2:6" ht="18.95" customHeight="1" x14ac:dyDescent="0.2">
      <c r="B209" s="6" t="s">
        <v>97</v>
      </c>
      <c r="C209" s="95">
        <v>0</v>
      </c>
      <c r="D209" s="95">
        <v>0</v>
      </c>
      <c r="E209" s="95">
        <v>0</v>
      </c>
      <c r="F209" s="95">
        <v>0</v>
      </c>
    </row>
    <row r="210" spans="2:6" ht="18.95" customHeight="1" x14ac:dyDescent="0.2">
      <c r="B210" s="7" t="s">
        <v>98</v>
      </c>
      <c r="C210" s="96">
        <v>0</v>
      </c>
      <c r="D210" s="96">
        <v>0</v>
      </c>
      <c r="E210" s="96">
        <v>0</v>
      </c>
      <c r="F210" s="96">
        <v>0</v>
      </c>
    </row>
    <row r="211" spans="2:6" ht="18.95" customHeight="1" x14ac:dyDescent="0.2">
      <c r="B211" s="9" t="s">
        <v>99</v>
      </c>
      <c r="C211" s="95">
        <v>0</v>
      </c>
      <c r="D211" s="95">
        <v>0</v>
      </c>
      <c r="E211" s="95">
        <v>0</v>
      </c>
      <c r="F211" s="95">
        <v>0</v>
      </c>
    </row>
    <row r="212" spans="2:6" ht="18.95" customHeight="1" x14ac:dyDescent="0.2">
      <c r="B212" s="7" t="s">
        <v>100</v>
      </c>
      <c r="C212" s="96">
        <v>0</v>
      </c>
      <c r="D212" s="96">
        <v>0</v>
      </c>
      <c r="E212" s="96">
        <v>0</v>
      </c>
      <c r="F212" s="96">
        <v>0</v>
      </c>
    </row>
    <row r="213" spans="2:6" ht="18.95" customHeight="1" x14ac:dyDescent="0.2">
      <c r="B213" s="6" t="s">
        <v>101</v>
      </c>
      <c r="C213" s="95">
        <v>0</v>
      </c>
      <c r="D213" s="95">
        <v>0</v>
      </c>
      <c r="E213" s="95">
        <v>0</v>
      </c>
      <c r="F213" s="95">
        <v>0</v>
      </c>
    </row>
    <row r="214" spans="2:6" ht="18.95" customHeight="1" x14ac:dyDescent="0.2">
      <c r="B214" s="92" t="s">
        <v>115</v>
      </c>
      <c r="C214" s="52">
        <f>SUM(C205:C213)</f>
        <v>0</v>
      </c>
      <c r="D214" s="52">
        <f>SUM(D205:D213)</f>
        <v>0</v>
      </c>
      <c r="E214" s="52">
        <f>SUM(E205:E213)</f>
        <v>0</v>
      </c>
      <c r="F214" s="52">
        <f>SUM(F205:F213)</f>
        <v>0</v>
      </c>
    </row>
    <row r="215" spans="2:6" s="23" customFormat="1" ht="11.1" customHeight="1" x14ac:dyDescent="0.2">
      <c r="B215" s="24"/>
      <c r="C215" s="25"/>
      <c r="D215" s="25"/>
      <c r="E215" s="25"/>
      <c r="F215" s="25"/>
    </row>
    <row r="216" spans="2:6" s="23" customFormat="1" ht="18.95" customHeight="1" x14ac:dyDescent="0.2">
      <c r="B216" s="94" t="s">
        <v>116</v>
      </c>
      <c r="C216" s="25" t="str">
        <f>IF('Qualitätsverbesserungs-ROI im 2'!C67=0,"",'Qualitätsverbesserungs-ROI im 2'!C67)</f>
        <v/>
      </c>
      <c r="D216" s="25" t="str">
        <f>IF('Qualitätsverbesserungs-ROI im 2'!D67=0,"",'Qualitätsverbesserungs-ROI im 2'!D67)</f>
        <v/>
      </c>
      <c r="E216" s="25"/>
      <c r="F216" s="25"/>
    </row>
    <row r="217" spans="2:6" s="23" customFormat="1" ht="18.95" customHeight="1" x14ac:dyDescent="0.2">
      <c r="B217" s="42" t="s">
        <v>104</v>
      </c>
      <c r="C217" s="12"/>
      <c r="D217" s="48" t="s">
        <v>112</v>
      </c>
      <c r="E217" s="48" t="s">
        <v>113</v>
      </c>
      <c r="F217" s="48" t="s">
        <v>114</v>
      </c>
    </row>
    <row r="218" spans="2:6" s="23" customFormat="1" ht="18.95" customHeight="1" x14ac:dyDescent="0.2">
      <c r="B218" s="6" t="s">
        <v>93</v>
      </c>
      <c r="C218" s="6"/>
      <c r="D218" s="50">
        <f t="shared" ref="D218:D226" si="11">C205-D205</f>
        <v>0</v>
      </c>
      <c r="E218" s="50">
        <f t="shared" ref="E218:E226" si="12">IF(E205="",0,C205-E205)</f>
        <v>0</v>
      </c>
      <c r="F218" s="50">
        <f t="shared" ref="F218:F226" si="13">IF(F205="",0,C205-F205)</f>
        <v>0</v>
      </c>
    </row>
    <row r="219" spans="2:6" s="23" customFormat="1" ht="18.95" customHeight="1" x14ac:dyDescent="0.2">
      <c r="B219" s="7" t="s">
        <v>94</v>
      </c>
      <c r="C219" s="7"/>
      <c r="D219" s="96">
        <f t="shared" si="11"/>
        <v>0</v>
      </c>
      <c r="E219" s="96">
        <f t="shared" si="12"/>
        <v>0</v>
      </c>
      <c r="F219" s="96">
        <f t="shared" si="13"/>
        <v>0</v>
      </c>
    </row>
    <row r="220" spans="2:6" s="23" customFormat="1" ht="18.95" customHeight="1" x14ac:dyDescent="0.2">
      <c r="B220" s="9" t="s">
        <v>95</v>
      </c>
      <c r="C220" s="9"/>
      <c r="D220" s="50">
        <f t="shared" si="11"/>
        <v>0</v>
      </c>
      <c r="E220" s="50">
        <f t="shared" si="12"/>
        <v>0</v>
      </c>
      <c r="F220" s="50">
        <f t="shared" si="13"/>
        <v>0</v>
      </c>
    </row>
    <row r="221" spans="2:6" ht="18.95" customHeight="1" x14ac:dyDescent="0.2">
      <c r="B221" s="7" t="s">
        <v>96</v>
      </c>
      <c r="C221" s="7"/>
      <c r="D221" s="96">
        <f t="shared" si="11"/>
        <v>0</v>
      </c>
      <c r="E221" s="96">
        <f t="shared" si="12"/>
        <v>0</v>
      </c>
      <c r="F221" s="96">
        <f t="shared" si="13"/>
        <v>0</v>
      </c>
    </row>
    <row r="222" spans="2:6" ht="18.95" customHeight="1" x14ac:dyDescent="0.2">
      <c r="B222" s="6" t="s">
        <v>97</v>
      </c>
      <c r="C222" s="6"/>
      <c r="D222" s="50">
        <f t="shared" si="11"/>
        <v>0</v>
      </c>
      <c r="E222" s="50">
        <f t="shared" si="12"/>
        <v>0</v>
      </c>
      <c r="F222" s="50">
        <f t="shared" si="13"/>
        <v>0</v>
      </c>
    </row>
    <row r="223" spans="2:6" ht="18.95" customHeight="1" x14ac:dyDescent="0.2">
      <c r="B223" s="7" t="s">
        <v>98</v>
      </c>
      <c r="C223" s="7"/>
      <c r="D223" s="96">
        <f t="shared" si="11"/>
        <v>0</v>
      </c>
      <c r="E223" s="96">
        <f t="shared" si="12"/>
        <v>0</v>
      </c>
      <c r="F223" s="96">
        <f t="shared" si="13"/>
        <v>0</v>
      </c>
    </row>
    <row r="224" spans="2:6" ht="18.95" customHeight="1" x14ac:dyDescent="0.2">
      <c r="B224" s="9" t="s">
        <v>99</v>
      </c>
      <c r="C224" s="9"/>
      <c r="D224" s="50">
        <f t="shared" si="11"/>
        <v>0</v>
      </c>
      <c r="E224" s="50">
        <f t="shared" si="12"/>
        <v>0</v>
      </c>
      <c r="F224" s="50">
        <f t="shared" si="13"/>
        <v>0</v>
      </c>
    </row>
    <row r="225" spans="1:6" ht="18.95" customHeight="1" x14ac:dyDescent="0.2">
      <c r="B225" s="7" t="s">
        <v>100</v>
      </c>
      <c r="C225" s="7"/>
      <c r="D225" s="96">
        <f t="shared" si="11"/>
        <v>0</v>
      </c>
      <c r="E225" s="96">
        <f t="shared" si="12"/>
        <v>0</v>
      </c>
      <c r="F225" s="96">
        <f t="shared" si="13"/>
        <v>0</v>
      </c>
    </row>
    <row r="226" spans="1:6" ht="18.95" customHeight="1" x14ac:dyDescent="0.2">
      <c r="B226" s="6" t="s">
        <v>101</v>
      </c>
      <c r="C226" s="6"/>
      <c r="D226" s="50">
        <f t="shared" si="11"/>
        <v>0</v>
      </c>
      <c r="E226" s="50">
        <f t="shared" si="12"/>
        <v>0</v>
      </c>
      <c r="F226" s="50">
        <f t="shared" si="13"/>
        <v>0</v>
      </c>
    </row>
    <row r="227" spans="1:6" ht="18.95" customHeight="1" x14ac:dyDescent="0.2">
      <c r="B227" s="92" t="s">
        <v>105</v>
      </c>
      <c r="C227" s="7"/>
      <c r="D227" s="52">
        <f>SUM(D218:D226)</f>
        <v>0</v>
      </c>
      <c r="E227" s="52">
        <f>SUM(E218:E226)</f>
        <v>0</v>
      </c>
      <c r="F227" s="52">
        <f>SUM(F218:F226)</f>
        <v>0</v>
      </c>
    </row>
    <row r="229" spans="1:6" customFormat="1" ht="37.5" customHeight="1" x14ac:dyDescent="0.35">
      <c r="A229" s="1"/>
      <c r="B229" s="38" t="s">
        <v>38</v>
      </c>
      <c r="C229" s="38"/>
    </row>
    <row r="230" spans="1:6" s="37" customFormat="1" ht="27.6" customHeight="1" x14ac:dyDescent="0.25">
      <c r="A230" s="35"/>
      <c r="B230" s="36" t="s">
        <v>39</v>
      </c>
      <c r="C230" s="36"/>
    </row>
    <row r="231" spans="1:6" s="2" customFormat="1" ht="18.95" customHeight="1" x14ac:dyDescent="0.25">
      <c r="B231" s="10" t="s">
        <v>0</v>
      </c>
      <c r="C231" s="41" t="str">
        <f>IF('Qualitätsverbesserungs-ROI im 1'!C53=0,"",'Qualitätsverbesserungs-ROI im 1'!C53)</f>
        <v>EHR-System-Upgrades</v>
      </c>
      <c r="D231" s="18"/>
    </row>
    <row r="232" spans="1:6" s="18" customFormat="1" ht="11.1" customHeight="1" x14ac:dyDescent="0.25">
      <c r="B232" s="28"/>
      <c r="C232" s="20"/>
      <c r="D232" s="20"/>
    </row>
    <row r="233" spans="1:6" ht="18.95" customHeight="1" x14ac:dyDescent="0.2">
      <c r="B233" s="47" t="s">
        <v>117</v>
      </c>
      <c r="C233" s="48" t="s">
        <v>10</v>
      </c>
      <c r="D233" s="48" t="s">
        <v>19</v>
      </c>
      <c r="E233" s="48" t="s">
        <v>20</v>
      </c>
      <c r="F233" s="48" t="s">
        <v>21</v>
      </c>
    </row>
    <row r="234" spans="1:6" ht="18.95" customHeight="1" x14ac:dyDescent="0.2">
      <c r="B234" s="6" t="s">
        <v>93</v>
      </c>
      <c r="C234" s="50">
        <f>'Qualitätsverbesserungs-ROI im 1'!C173</f>
        <v>1056.23</v>
      </c>
      <c r="D234" s="50">
        <f>'Qualitätsverbesserungs-ROI im 1'!D173</f>
        <v>956.48</v>
      </c>
      <c r="E234" s="50">
        <f>'Qualitätsverbesserungs-ROI im 1'!E173</f>
        <v>927.34</v>
      </c>
      <c r="F234" s="50">
        <f>'Qualitätsverbesserungs-ROI im 1'!F173</f>
        <v>958.52</v>
      </c>
    </row>
    <row r="235" spans="1:6" ht="18.95" customHeight="1" x14ac:dyDescent="0.2">
      <c r="B235" s="7" t="s">
        <v>94</v>
      </c>
      <c r="C235" s="67">
        <f>'Qualitätsverbesserungs-ROI im 1'!C174</f>
        <v>25.34</v>
      </c>
      <c r="D235" s="67">
        <f>'Qualitätsverbesserungs-ROI im 1'!D174</f>
        <v>26.35</v>
      </c>
      <c r="E235" s="67">
        <f>'Qualitätsverbesserungs-ROI im 1'!E174</f>
        <v>28.9</v>
      </c>
      <c r="F235" s="67">
        <f>'Qualitätsverbesserungs-ROI im 1'!F174</f>
        <v>32.14</v>
      </c>
    </row>
    <row r="236" spans="1:6" ht="18.95" customHeight="1" x14ac:dyDescent="0.2">
      <c r="B236" s="9" t="s">
        <v>95</v>
      </c>
      <c r="C236" s="50">
        <f>'Qualitätsverbesserungs-ROI im 1'!C175</f>
        <v>298.75</v>
      </c>
      <c r="D236" s="50">
        <f>'Qualitätsverbesserungs-ROI im 1'!D175</f>
        <v>265.26</v>
      </c>
      <c r="E236" s="50">
        <f>'Qualitätsverbesserungs-ROI im 1'!E175</f>
        <v>257.31</v>
      </c>
      <c r="F236" s="50">
        <f>'Qualitätsverbesserungs-ROI im 1'!F175</f>
        <v>268.57</v>
      </c>
    </row>
    <row r="237" spans="1:6" ht="18.95" customHeight="1" x14ac:dyDescent="0.2">
      <c r="B237" s="7" t="s">
        <v>96</v>
      </c>
      <c r="C237" s="67">
        <f>'Qualitätsverbesserungs-ROI im 1'!C176</f>
        <v>226.89</v>
      </c>
      <c r="D237" s="67">
        <f>'Qualitätsverbesserungs-ROI im 1'!D176</f>
        <v>250.39</v>
      </c>
      <c r="E237" s="67">
        <f>'Qualitätsverbesserungs-ROI im 1'!E176</f>
        <v>230.15</v>
      </c>
      <c r="F237" s="67">
        <f>'Qualitätsverbesserungs-ROI im 1'!F176</f>
        <v>223.87</v>
      </c>
    </row>
    <row r="238" spans="1:6" ht="18.95" customHeight="1" x14ac:dyDescent="0.2">
      <c r="B238" s="6" t="s">
        <v>97</v>
      </c>
      <c r="C238" s="50">
        <f>'Qualitätsverbesserungs-ROI im 1'!C177</f>
        <v>150.32</v>
      </c>
      <c r="D238" s="50">
        <f>'Qualitätsverbesserungs-ROI im 1'!D177</f>
        <v>76.52</v>
      </c>
      <c r="E238" s="50">
        <f>'Qualitätsverbesserungs-ROI im 1'!E177</f>
        <v>73.2</v>
      </c>
      <c r="F238" s="50">
        <f>'Qualitätsverbesserungs-ROI im 1'!F177</f>
        <v>69.209999999999994</v>
      </c>
    </row>
    <row r="239" spans="1:6" ht="18.95" customHeight="1" x14ac:dyDescent="0.2">
      <c r="B239" s="7" t="s">
        <v>98</v>
      </c>
      <c r="C239" s="67">
        <f>'Qualitätsverbesserungs-ROI im 1'!C178</f>
        <v>76.2</v>
      </c>
      <c r="D239" s="67">
        <f>'Qualitätsverbesserungs-ROI im 1'!D178</f>
        <v>34.57</v>
      </c>
      <c r="E239" s="67">
        <f>'Qualitätsverbesserungs-ROI im 1'!E178</f>
        <v>29.54</v>
      </c>
      <c r="F239" s="67">
        <f>'Qualitätsverbesserungs-ROI im 1'!F178</f>
        <v>32.1</v>
      </c>
    </row>
    <row r="240" spans="1:6" ht="18.95" customHeight="1" x14ac:dyDescent="0.2">
      <c r="B240" s="9" t="s">
        <v>99</v>
      </c>
      <c r="C240" s="50">
        <f>'Qualitätsverbesserungs-ROI im 1'!C179</f>
        <v>273.42</v>
      </c>
      <c r="D240" s="50">
        <f>'Qualitätsverbesserungs-ROI im 1'!D179</f>
        <v>173.52</v>
      </c>
      <c r="E240" s="50">
        <f>'Qualitätsverbesserungs-ROI im 1'!E179</f>
        <v>160.52000000000001</v>
      </c>
      <c r="F240" s="50">
        <f>'Qualitätsverbesserungs-ROI im 1'!F179</f>
        <v>148.29</v>
      </c>
    </row>
    <row r="241" spans="2:6" ht="18.95" customHeight="1" x14ac:dyDescent="0.2">
      <c r="B241" s="7" t="s">
        <v>100</v>
      </c>
      <c r="C241" s="67">
        <f>'Qualitätsverbesserungs-ROI im 1'!C180</f>
        <v>235.67</v>
      </c>
      <c r="D241" s="67">
        <f>'Qualitätsverbesserungs-ROI im 1'!D180</f>
        <v>356.2</v>
      </c>
      <c r="E241" s="67">
        <f>'Qualitätsverbesserungs-ROI im 1'!E180</f>
        <v>398.72</v>
      </c>
      <c r="F241" s="67">
        <f>'Qualitätsverbesserungs-ROI im 1'!F180</f>
        <v>402.9</v>
      </c>
    </row>
    <row r="242" spans="2:6" ht="18.95" customHeight="1" x14ac:dyDescent="0.2">
      <c r="B242" s="6" t="s">
        <v>101</v>
      </c>
      <c r="C242" s="50">
        <f>'Qualitätsverbesserungs-ROI im 1'!C181</f>
        <v>2.13</v>
      </c>
      <c r="D242" s="50">
        <f>'Qualitätsverbesserungs-ROI im 1'!D181</f>
        <v>3.14</v>
      </c>
      <c r="E242" s="50">
        <f>'Qualitätsverbesserungs-ROI im 1'!E181</f>
        <v>6.15</v>
      </c>
      <c r="F242" s="50">
        <f>'Qualitätsverbesserungs-ROI im 1'!F181</f>
        <v>7.58</v>
      </c>
    </row>
    <row r="243" spans="2:6" ht="18.95" customHeight="1" x14ac:dyDescent="0.2">
      <c r="B243" s="92" t="s">
        <v>115</v>
      </c>
      <c r="C243" s="52">
        <f>SUM(C234:C242)</f>
        <v>2344.9500000000003</v>
      </c>
      <c r="D243" s="52">
        <f>SUM(D234:D242)</f>
        <v>2142.4299999999998</v>
      </c>
      <c r="E243" s="52">
        <f>SUM(E234:E242)</f>
        <v>2111.8300000000004</v>
      </c>
      <c r="F243" s="52">
        <f>SUM(F234:F242)</f>
        <v>2143.1799999999998</v>
      </c>
    </row>
    <row r="244" spans="2:6" s="23" customFormat="1" ht="11.1" customHeight="1" x14ac:dyDescent="0.2">
      <c r="B244" s="24"/>
      <c r="C244" s="25"/>
      <c r="D244" s="25"/>
      <c r="E244" s="25"/>
      <c r="F244" s="25"/>
    </row>
    <row r="245" spans="2:6" s="23" customFormat="1" ht="18" customHeight="1" x14ac:dyDescent="0.2">
      <c r="B245" s="94" t="s">
        <v>118</v>
      </c>
      <c r="C245" s="25"/>
      <c r="D245" s="25" t="str">
        <f>IF('Qualitätsverbesserungs-ROI im 2'!D67=0,"",'Qualitätsverbesserungs-ROI im 2'!D67)</f>
        <v/>
      </c>
      <c r="E245" s="25"/>
      <c r="F245" s="25"/>
    </row>
    <row r="246" spans="2:6" s="23" customFormat="1" ht="18.95" customHeight="1" x14ac:dyDescent="0.2">
      <c r="B246" s="47" t="s">
        <v>117</v>
      </c>
      <c r="C246" s="47"/>
      <c r="D246" s="48" t="s">
        <v>119</v>
      </c>
      <c r="E246" s="48" t="s">
        <v>120</v>
      </c>
      <c r="F246" s="48" t="s">
        <v>121</v>
      </c>
    </row>
    <row r="247" spans="2:6" s="23" customFormat="1" ht="18.95" customHeight="1" x14ac:dyDescent="0.2">
      <c r="B247" s="6" t="s">
        <v>93</v>
      </c>
      <c r="C247" s="6"/>
      <c r="D247" s="50">
        <f>C234-D234-'Qualitätsverbesserungs-ROI im 1'!D218</f>
        <v>99.75</v>
      </c>
      <c r="E247" s="50">
        <f>IF(E234="",0,C234-E234-'Qualitätsverbesserungs-ROI im 1'!E218)</f>
        <v>128.88999999999999</v>
      </c>
      <c r="F247" s="50">
        <f>IF(F234="",0,C234-F234-'Qualitätsverbesserungs-ROI im 1'!F218)</f>
        <v>97.710000000000036</v>
      </c>
    </row>
    <row r="248" spans="2:6" s="23" customFormat="1" ht="18.95" customHeight="1" x14ac:dyDescent="0.2">
      <c r="B248" s="7" t="s">
        <v>94</v>
      </c>
      <c r="C248" s="7"/>
      <c r="D248" s="67">
        <f>C235-D235-'Qualitätsverbesserungs-ROI im 1'!D219</f>
        <v>-1.0100000000000016</v>
      </c>
      <c r="E248" s="67">
        <f>IF(E235="",0,C235-E235-'Qualitätsverbesserungs-ROI im 1'!E219)</f>
        <v>-3.5599999999999987</v>
      </c>
      <c r="F248" s="67">
        <f>IF(F235="",0,C235-F235-'Qualitätsverbesserungs-ROI im 1'!F219)</f>
        <v>-6.8000000000000007</v>
      </c>
    </row>
    <row r="249" spans="2:6" s="23" customFormat="1" ht="18.95" customHeight="1" x14ac:dyDescent="0.2">
      <c r="B249" s="9" t="s">
        <v>95</v>
      </c>
      <c r="C249" s="9"/>
      <c r="D249" s="50">
        <f>C236-D236-'Qualitätsverbesserungs-ROI im 1'!D220</f>
        <v>33.490000000000009</v>
      </c>
      <c r="E249" s="50">
        <f>IF(E236="",0,C236-E236-'Qualitätsverbesserungs-ROI im 1'!E220)</f>
        <v>41.44</v>
      </c>
      <c r="F249" s="50">
        <f>IF(F236="",0,C236-F236-'Qualitätsverbesserungs-ROI im 1'!F220)</f>
        <v>30.180000000000007</v>
      </c>
    </row>
    <row r="250" spans="2:6" ht="18.95" customHeight="1" x14ac:dyDescent="0.2">
      <c r="B250" s="7" t="s">
        <v>96</v>
      </c>
      <c r="C250" s="7"/>
      <c r="D250" s="67">
        <f>C237-D237-'Qualitätsverbesserungs-ROI im 1'!D221</f>
        <v>-23.5</v>
      </c>
      <c r="E250" s="67">
        <f>IF(E237="",0,C237-E237-'Qualitätsverbesserungs-ROI im 1'!E221)</f>
        <v>-3.2600000000000193</v>
      </c>
      <c r="F250" s="67">
        <f>IF(F237="",0,C237-F237-'Qualitätsverbesserungs-ROI im 1'!F221)</f>
        <v>3.0199999999999818</v>
      </c>
    </row>
    <row r="251" spans="2:6" ht="18.95" customHeight="1" x14ac:dyDescent="0.2">
      <c r="B251" s="6" t="s">
        <v>97</v>
      </c>
      <c r="C251" s="6"/>
      <c r="D251" s="50">
        <f>C238-D238-'Qualitätsverbesserungs-ROI im 1'!D222</f>
        <v>73.8</v>
      </c>
      <c r="E251" s="50">
        <f>IF(E238="",0,C238-E238-'Qualitätsverbesserungs-ROI im 1'!E222)</f>
        <v>77.11999999999999</v>
      </c>
      <c r="F251" s="50">
        <f>IF(F238="",0,C238-F238-'Qualitätsverbesserungs-ROI im 1'!F222)</f>
        <v>81.11</v>
      </c>
    </row>
    <row r="252" spans="2:6" ht="18.95" customHeight="1" x14ac:dyDescent="0.2">
      <c r="B252" s="7" t="s">
        <v>98</v>
      </c>
      <c r="C252" s="7"/>
      <c r="D252" s="67">
        <f>C239-D239-'Qualitätsverbesserungs-ROI im 1'!D223</f>
        <v>41.63</v>
      </c>
      <c r="E252" s="67">
        <f>IF(E239="",0,C239-E239-'Qualitätsverbesserungs-ROI im 1'!E223)</f>
        <v>46.660000000000004</v>
      </c>
      <c r="F252" s="67">
        <f>IF(F239="",0,C239-F239-'Qualitätsverbesserungs-ROI im 1'!F223)</f>
        <v>44.1</v>
      </c>
    </row>
    <row r="253" spans="2:6" ht="18.95" customHeight="1" x14ac:dyDescent="0.2">
      <c r="B253" s="9" t="s">
        <v>99</v>
      </c>
      <c r="C253" s="9"/>
      <c r="D253" s="50">
        <f>C240-D240-'Qualitätsverbesserungs-ROI im 1'!D224</f>
        <v>99.9</v>
      </c>
      <c r="E253" s="50">
        <f>IF(E240="",0,C240-E240-'Qualitätsverbesserungs-ROI im 1'!E224)</f>
        <v>112.9</v>
      </c>
      <c r="F253" s="50">
        <f>IF(F240="",0,C240-F240-'Qualitätsverbesserungs-ROI im 1'!F224)</f>
        <v>125.13000000000002</v>
      </c>
    </row>
    <row r="254" spans="2:6" ht="18.95" customHeight="1" x14ac:dyDescent="0.2">
      <c r="B254" s="7" t="s">
        <v>100</v>
      </c>
      <c r="C254" s="7"/>
      <c r="D254" s="67">
        <f>C241-D241-'Qualitätsverbesserungs-ROI im 1'!D225</f>
        <v>-120.53</v>
      </c>
      <c r="E254" s="67">
        <f>IF(E241="",0,C241-E241-'Qualitätsverbesserungs-ROI im 1'!E225)</f>
        <v>-163.05000000000004</v>
      </c>
      <c r="F254" s="67">
        <f>IF(F241="",0,C241-F241-'Qualitätsverbesserungs-ROI im 1'!F225)</f>
        <v>-167.23</v>
      </c>
    </row>
    <row r="255" spans="2:6" ht="18.95" customHeight="1" x14ac:dyDescent="0.2">
      <c r="B255" s="6" t="s">
        <v>101</v>
      </c>
      <c r="C255" s="6"/>
      <c r="D255" s="50">
        <f>C242-D242-'Qualitätsverbesserungs-ROI im 1'!D226</f>
        <v>-1.0100000000000002</v>
      </c>
      <c r="E255" s="50">
        <f>IF(E242="",0,C242-E242-'Qualitätsverbesserungs-ROI im 1'!E226)</f>
        <v>-4.0200000000000005</v>
      </c>
      <c r="F255" s="50">
        <f>IF(F242="",0,C242-F242-'Qualitätsverbesserungs-ROI im 1'!F226)</f>
        <v>-5.45</v>
      </c>
    </row>
    <row r="256" spans="2:6" ht="18.95" customHeight="1" x14ac:dyDescent="0.2">
      <c r="B256" s="7" t="s">
        <v>105</v>
      </c>
      <c r="C256" s="7"/>
      <c r="D256" s="52">
        <f>SUM(D247:D255)</f>
        <v>202.52000000000007</v>
      </c>
      <c r="E256" s="52">
        <f>SUM(E247:E255)</f>
        <v>233.11999999999989</v>
      </c>
      <c r="F256" s="52">
        <f>SUM(F247:F255)</f>
        <v>201.77000000000007</v>
      </c>
    </row>
    <row r="257" spans="2:6" ht="18.95" customHeight="1" x14ac:dyDescent="0.2">
      <c r="B257" s="6" t="s">
        <v>106</v>
      </c>
      <c r="C257" s="6"/>
      <c r="D257" s="93">
        <f>'Qualitätsverbesserungs-ROI im 1'!D196</f>
        <v>354</v>
      </c>
      <c r="E257" s="93">
        <f>'Qualitätsverbesserungs-ROI im 1'!E196</f>
        <v>297</v>
      </c>
      <c r="F257" s="93">
        <f>'Qualitätsverbesserungs-ROI im 1'!F196</f>
        <v>328</v>
      </c>
    </row>
    <row r="258" spans="2:6" ht="18.95" customHeight="1" x14ac:dyDescent="0.2">
      <c r="B258" s="7" t="s">
        <v>107</v>
      </c>
      <c r="C258" s="7"/>
      <c r="D258" s="52">
        <f>D257*D256</f>
        <v>71692.080000000031</v>
      </c>
      <c r="E258" s="52">
        <f>E257*E256</f>
        <v>69236.63999999997</v>
      </c>
      <c r="F258" s="52">
        <f>F257*F256</f>
        <v>66180.560000000027</v>
      </c>
    </row>
    <row r="259" spans="2:6" ht="30" customHeight="1" x14ac:dyDescent="0.2">
      <c r="B259" s="40" t="s">
        <v>108</v>
      </c>
      <c r="C259" s="6"/>
      <c r="D259" s="93">
        <f>'Qualitätsverbesserungs-ROI im 1'!D198</f>
        <v>12</v>
      </c>
      <c r="E259" s="93">
        <f>'Qualitätsverbesserungs-ROI im 1'!E198</f>
        <v>12</v>
      </c>
      <c r="F259" s="93">
        <f>'Qualitätsverbesserungs-ROI im 1'!F198</f>
        <v>12</v>
      </c>
    </row>
    <row r="260" spans="2:6" ht="18.95" customHeight="1" x14ac:dyDescent="0.2">
      <c r="B260" s="10" t="s">
        <v>122</v>
      </c>
      <c r="C260" s="7"/>
      <c r="D260" s="52">
        <f>D259*D258</f>
        <v>860304.96000000043</v>
      </c>
      <c r="E260" s="52">
        <f>E259*E258</f>
        <v>830839.6799999997</v>
      </c>
      <c r="F260" s="52">
        <f>F259*F258</f>
        <v>794166.72000000032</v>
      </c>
    </row>
  </sheetData>
  <mergeCells count="1">
    <mergeCell ref="B26:G26"/>
  </mergeCells>
  <hyperlinks>
    <hyperlink ref="I8" location="'Healthcare QI ROI'!A28" display="ROI ANALYSIS – INCREMENTAL" xr:uid="{00000000-0004-0000-0000-000000000000}"/>
    <hyperlink ref="I10" location="'Healthcare QI ROI'!A52" display="INITIAL COSTS OF QUALITY IMPROVEMENT INITIATIVE" xr:uid="{00000000-0004-0000-0000-000001000000}"/>
    <hyperlink ref="I12" location="'Healthcare QI ROI'!A110" display="OPERATING COSTS OF QUALITY IMPROVEMENT INITIATIVE" xr:uid="{00000000-0004-0000-0000-000002000000}"/>
    <hyperlink ref="I14" location="'Healthcare QI ROI'!A169" display="PRIOR AND POST IMPLEMENTATION PAID CLAIMS" xr:uid="{00000000-0004-0000-0000-000003000000}"/>
    <hyperlink ref="I16" location="'Healthcare QI ROI'!A201" display="CONTROL PRIOR AND POST IMPLEMENTATION PAID CLAIMS" xr:uid="{00000000-0004-0000-0000-000004000000}"/>
    <hyperlink ref="I18:I19" location="'Healthcare QI ROI'!A229" display="PRIOR and POST IMPLEMENTATION PAID CLAIMS" xr:uid="{00000000-0004-0000-0000-000005000000}"/>
    <hyperlink ref="B26:G26" r:id="rId1" display="KLICKEN SIE HIER ZUR ERSTELLUNG IN SMARTSHEET" xr:uid="{4FE7E44F-E5F5-4D20-B421-7A9342CB003F}"/>
  </hyperlinks>
  <pageMargins left="0.3" right="0.3" top="0.3" bottom="0.3" header="0" footer="0"/>
  <pageSetup scale="47" fitToHeight="0" orientation="landscape" horizontalDpi="0" verticalDpi="0" r:id="rId2"/>
  <rowBreaks count="6" manualBreakCount="6">
    <brk id="27" max="16383" man="1"/>
    <brk id="51" max="16383" man="1"/>
    <brk id="109" max="16383" man="1"/>
    <brk id="168" max="16383" man="1"/>
    <brk id="200" max="16383" man="1"/>
    <brk id="22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L258"/>
  <sheetViews>
    <sheetView showGridLines="0" zoomScaleNormal="100" workbookViewId="0">
      <pane ySplit="1" topLeftCell="A2" activePane="bottomLeft" state="frozen"/>
      <selection pane="bottomLeft" activeCell="B7" sqref="B7"/>
    </sheetView>
  </sheetViews>
  <sheetFormatPr defaultColWidth="10.875" defaultRowHeight="15" x14ac:dyDescent="0.2"/>
  <cols>
    <col min="1" max="1" width="3.375" style="1" customWidth="1"/>
    <col min="2" max="2" width="63.5" style="1" customWidth="1"/>
    <col min="3" max="3" width="27.5" style="1" customWidth="1"/>
    <col min="4" max="4" width="21.875" style="1" customWidth="1"/>
    <col min="5" max="5" width="33.25" style="1" customWidth="1"/>
    <col min="6" max="6" width="21.875" style="1" customWidth="1"/>
    <col min="7" max="7" width="24.125" style="1" customWidth="1"/>
    <col min="8" max="8" width="30.875" style="1" customWidth="1"/>
    <col min="9" max="10" width="21.875" style="1" customWidth="1"/>
    <col min="11" max="11" width="33" style="1" customWidth="1"/>
    <col min="12" max="12" width="21.875" style="1" customWidth="1"/>
    <col min="13" max="13" width="3.375" style="1" customWidth="1"/>
    <col min="14" max="16384" width="10.875" style="1"/>
  </cols>
  <sheetData>
    <row r="1" spans="1:11" customFormat="1" ht="50.1" customHeight="1" x14ac:dyDescent="0.25">
      <c r="A1" s="1"/>
      <c r="B1" s="3" t="s">
        <v>12</v>
      </c>
      <c r="C1" s="3"/>
      <c r="F1" s="3"/>
      <c r="G1" s="3"/>
    </row>
    <row r="2" spans="1:11" customFormat="1" ht="42" customHeight="1" x14ac:dyDescent="0.25">
      <c r="A2" s="1"/>
      <c r="B2" s="3" t="s">
        <v>13</v>
      </c>
      <c r="C2" s="3"/>
      <c r="H2" s="3"/>
      <c r="I2" s="1"/>
    </row>
    <row r="3" spans="1:11" s="2" customFormat="1" ht="18.95" customHeight="1" x14ac:dyDescent="0.25">
      <c r="B3" s="10" t="s">
        <v>0</v>
      </c>
      <c r="C3" s="43" t="str">
        <f>IF('Qualitätsverbesserungs-ROI im 2'!C51=0,"",'Qualitätsverbesserungs-ROI im 2'!C51)</f>
        <v/>
      </c>
      <c r="H3" s="3"/>
    </row>
    <row r="4" spans="1:11" s="2" customFormat="1" ht="18.95" customHeight="1" x14ac:dyDescent="0.25">
      <c r="B4" s="32" t="s">
        <v>14</v>
      </c>
      <c r="C4" s="44">
        <v>0.02</v>
      </c>
      <c r="D4" s="53" t="s">
        <v>15</v>
      </c>
      <c r="E4" s="18"/>
      <c r="I4" s="107" t="s">
        <v>16</v>
      </c>
    </row>
    <row r="5" spans="1:11" s="18" customFormat="1" ht="18.95" customHeight="1" x14ac:dyDescent="0.25">
      <c r="B5" s="28"/>
      <c r="C5" s="20"/>
      <c r="D5" s="20"/>
    </row>
    <row r="6" spans="1:11" ht="18.95" customHeight="1" x14ac:dyDescent="0.2">
      <c r="B6" s="47" t="s">
        <v>17</v>
      </c>
      <c r="C6" s="48" t="s">
        <v>18</v>
      </c>
      <c r="D6" s="48" t="s">
        <v>19</v>
      </c>
      <c r="E6" s="48" t="s">
        <v>20</v>
      </c>
      <c r="F6" s="48" t="s">
        <v>21</v>
      </c>
      <c r="G6" s="48" t="s">
        <v>22</v>
      </c>
      <c r="I6" s="109" t="s">
        <v>13</v>
      </c>
    </row>
    <row r="7" spans="1:11" ht="18.95" customHeight="1" x14ac:dyDescent="0.25">
      <c r="B7" s="6" t="s">
        <v>23</v>
      </c>
      <c r="C7" s="54">
        <f>'Qualitätsverbesserungs-ROI im 2'!F106</f>
        <v>0</v>
      </c>
      <c r="D7" s="103">
        <v>1</v>
      </c>
      <c r="E7" s="103">
        <v>2</v>
      </c>
      <c r="F7" s="103">
        <v>3</v>
      </c>
      <c r="G7" s="54"/>
      <c r="I7" s="110"/>
    </row>
    <row r="8" spans="1:11" ht="18.95" customHeight="1" x14ac:dyDescent="0.3">
      <c r="B8" s="7" t="s">
        <v>24</v>
      </c>
      <c r="C8" s="55"/>
      <c r="D8" s="55">
        <f>'Qualitätsverbesserungs-ROI im 2'!F165</f>
        <v>0</v>
      </c>
      <c r="E8" s="55">
        <f>'Qualitätsverbesserungs-ROI im 2'!I165</f>
        <v>0</v>
      </c>
      <c r="F8" s="55">
        <f>'Qualitätsverbesserungs-ROI im 2'!L165</f>
        <v>0</v>
      </c>
      <c r="G8" s="56"/>
      <c r="I8" s="111" t="s">
        <v>25</v>
      </c>
      <c r="J8" s="97"/>
      <c r="K8" s="97"/>
    </row>
    <row r="9" spans="1:11" ht="18.95" customHeight="1" x14ac:dyDescent="0.25">
      <c r="B9" s="9" t="s">
        <v>26</v>
      </c>
      <c r="C9" s="54">
        <f>SUM(C7:C8)</f>
        <v>0</v>
      </c>
      <c r="D9" s="54">
        <f>SUM(D7:D8)</f>
        <v>1</v>
      </c>
      <c r="E9" s="54">
        <f>SUM(E7:E8)</f>
        <v>2</v>
      </c>
      <c r="F9" s="54">
        <f>SUM(F7:F8)</f>
        <v>3</v>
      </c>
      <c r="G9" s="54"/>
      <c r="I9" s="110"/>
    </row>
    <row r="10" spans="1:11" ht="18.95" customHeight="1" x14ac:dyDescent="0.2">
      <c r="B10" s="7" t="s">
        <v>27</v>
      </c>
      <c r="C10" s="57">
        <f>1/(1+$C$4)^0</f>
        <v>1</v>
      </c>
      <c r="D10" s="57">
        <f>1/(1+$C$4)^D7</f>
        <v>0.98039215686274506</v>
      </c>
      <c r="E10" s="57">
        <f>1/(1+$C$4)^E7</f>
        <v>0.96116878123798544</v>
      </c>
      <c r="F10" s="57">
        <f>1/(1+$C$4)^F7</f>
        <v>0.94232233454704462</v>
      </c>
      <c r="G10" s="56"/>
      <c r="I10" s="111" t="s">
        <v>28</v>
      </c>
    </row>
    <row r="11" spans="1:11" ht="18.95" customHeight="1" x14ac:dyDescent="0.25">
      <c r="B11" s="6" t="s">
        <v>29</v>
      </c>
      <c r="C11" s="30">
        <f>C9*C10</f>
        <v>0</v>
      </c>
      <c r="D11" s="30">
        <f>D9*D10</f>
        <v>0.98039215686274506</v>
      </c>
      <c r="E11" s="30">
        <f>E9*E10</f>
        <v>1.9223375624759709</v>
      </c>
      <c r="F11" s="30">
        <f>F9*F10</f>
        <v>2.8269670036411338</v>
      </c>
      <c r="G11" s="30">
        <f>SUM(C11:F11)</f>
        <v>5.7296967229798499</v>
      </c>
      <c r="I11" s="110"/>
    </row>
    <row r="12" spans="1:11" s="23" customFormat="1" ht="18.95" customHeight="1" x14ac:dyDescent="0.2">
      <c r="B12" s="45"/>
      <c r="C12" s="25"/>
      <c r="D12" s="25"/>
      <c r="E12" s="25"/>
      <c r="F12" s="25"/>
      <c r="I12" s="111" t="s">
        <v>30</v>
      </c>
    </row>
    <row r="13" spans="1:11" s="23" customFormat="1" ht="18.95" customHeight="1" x14ac:dyDescent="0.25">
      <c r="B13" s="47" t="s">
        <v>31</v>
      </c>
      <c r="C13" s="48" t="s">
        <v>18</v>
      </c>
      <c r="D13" s="48" t="s">
        <v>19</v>
      </c>
      <c r="E13" s="48" t="s">
        <v>20</v>
      </c>
      <c r="F13" s="48" t="s">
        <v>21</v>
      </c>
      <c r="G13" s="48" t="s">
        <v>22</v>
      </c>
      <c r="I13" s="112"/>
    </row>
    <row r="14" spans="1:11" s="23" customFormat="1" ht="18.95" customHeight="1" x14ac:dyDescent="0.2">
      <c r="B14" s="6" t="s">
        <v>32</v>
      </c>
      <c r="C14" s="54"/>
      <c r="D14" s="54">
        <f>IF('Qualitätsverbesserungs-ROI im 2'!D197&lt;0,'Qualitätsverbesserungs-ROI im 2'!D197,0)</f>
        <v>0</v>
      </c>
      <c r="E14" s="54">
        <f>IF('Qualitätsverbesserungs-ROI im 2'!E197&lt;0,'Qualitätsverbesserungs-ROI im 2'!E197,0)</f>
        <v>0</v>
      </c>
      <c r="F14" s="54">
        <f>IF('Qualitätsverbesserungs-ROI im 2'!F197&lt;0,'Qualitätsverbesserungs-ROI im 2'!F197,0)</f>
        <v>0</v>
      </c>
      <c r="G14" s="54"/>
      <c r="I14" s="111" t="s">
        <v>33</v>
      </c>
    </row>
    <row r="15" spans="1:11" s="23" customFormat="1" ht="18.95" customHeight="1" x14ac:dyDescent="0.25">
      <c r="B15" s="7" t="s">
        <v>34</v>
      </c>
      <c r="C15" s="57"/>
      <c r="D15" s="58">
        <f>IF('Qualitätsverbesserungs-ROI im 2'!D258&gt;0,'Qualitätsverbesserungs-ROI im 2'!D258,0)</f>
        <v>0</v>
      </c>
      <c r="E15" s="58">
        <f>IF('Qualitätsverbesserungs-ROI im 2'!E258&gt;0,'Qualitätsverbesserungs-ROI im 2'!E258,0)</f>
        <v>0</v>
      </c>
      <c r="F15" s="58">
        <f>IF('Qualitätsverbesserungs-ROI im 2'!F258&gt;0,'Qualitätsverbesserungs-ROI im 2'!F258,0)</f>
        <v>0</v>
      </c>
      <c r="G15" s="56"/>
      <c r="I15" s="112"/>
    </row>
    <row r="16" spans="1:11" s="23" customFormat="1" ht="18.95" customHeight="1" x14ac:dyDescent="0.2">
      <c r="B16" s="9" t="s">
        <v>35</v>
      </c>
      <c r="C16" s="54"/>
      <c r="D16" s="54">
        <f>SUM(D14:D15)</f>
        <v>0</v>
      </c>
      <c r="E16" s="54">
        <f>SUM(E14:E15)</f>
        <v>0</v>
      </c>
      <c r="F16" s="54">
        <f>SUM(F14:F15)</f>
        <v>0</v>
      </c>
      <c r="G16" s="54"/>
      <c r="I16" s="111" t="s">
        <v>36</v>
      </c>
    </row>
    <row r="17" spans="1:9" s="23" customFormat="1" ht="18.95" customHeight="1" x14ac:dyDescent="0.25">
      <c r="B17" s="7" t="s">
        <v>27</v>
      </c>
      <c r="C17" s="57"/>
      <c r="D17" s="57">
        <f>1/(1+$C$4)^D7</f>
        <v>0.98039215686274506</v>
      </c>
      <c r="E17" s="57">
        <f>1/(1+$C$4)^E7</f>
        <v>0.96116878123798544</v>
      </c>
      <c r="F17" s="57">
        <f>1/(1+$C$4)^F7</f>
        <v>0.94232233454704462</v>
      </c>
      <c r="G17" s="56"/>
      <c r="I17" s="112"/>
    </row>
    <row r="18" spans="1:9" ht="18.95" customHeight="1" x14ac:dyDescent="0.2">
      <c r="B18" s="6" t="s">
        <v>37</v>
      </c>
      <c r="C18" s="104"/>
      <c r="D18" s="30">
        <f>D16*D17</f>
        <v>0</v>
      </c>
      <c r="E18" s="30">
        <f>E16*E17</f>
        <v>0</v>
      </c>
      <c r="F18" s="30">
        <f>F16*F17</f>
        <v>0</v>
      </c>
      <c r="G18" s="30">
        <f>SUM(D18:F18)</f>
        <v>0</v>
      </c>
      <c r="I18" s="111" t="s">
        <v>38</v>
      </c>
    </row>
    <row r="19" spans="1:9" s="23" customFormat="1" ht="18.95" customHeight="1" x14ac:dyDescent="0.2">
      <c r="B19" s="24"/>
      <c r="C19" s="29"/>
      <c r="D19" s="29"/>
      <c r="E19" s="29"/>
      <c r="F19" s="29"/>
      <c r="G19" s="29"/>
      <c r="I19" s="111" t="s">
        <v>39</v>
      </c>
    </row>
    <row r="20" spans="1:9" s="23" customFormat="1" ht="18.95" customHeight="1" x14ac:dyDescent="0.25">
      <c r="B20" s="49" t="s">
        <v>40</v>
      </c>
      <c r="C20" s="29"/>
      <c r="D20" s="29"/>
      <c r="E20" s="29"/>
      <c r="F20" s="29"/>
      <c r="G20" s="29"/>
      <c r="I20" s="113"/>
    </row>
    <row r="21" spans="1:9" s="23" customFormat="1" ht="18.95" customHeight="1" x14ac:dyDescent="0.25">
      <c r="B21" s="6" t="s">
        <v>41</v>
      </c>
      <c r="C21" s="30">
        <f>-C11</f>
        <v>0</v>
      </c>
      <c r="D21" s="30">
        <f>D16-D9</f>
        <v>-1</v>
      </c>
      <c r="E21" s="30">
        <f>E16-E9</f>
        <v>-2</v>
      </c>
      <c r="F21" s="30">
        <f>F16-F9</f>
        <v>-3</v>
      </c>
      <c r="G21" s="30">
        <f>SUM(C21:F21)</f>
        <v>-6</v>
      </c>
      <c r="I21" s="108"/>
    </row>
    <row r="22" spans="1:9" s="23" customFormat="1" ht="18.95" customHeight="1" x14ac:dyDescent="0.2">
      <c r="B22" s="7" t="s">
        <v>42</v>
      </c>
      <c r="C22" s="26"/>
      <c r="D22" s="33">
        <f>IF(D18&lt;&gt;0,(D18/(D9+C9)),0)</f>
        <v>0</v>
      </c>
      <c r="E22" s="33">
        <f>IF(E18&lt;&gt;0,SUM(D18:E18)/SUM(C11:E11),0)</f>
        <v>0</v>
      </c>
      <c r="F22" s="33">
        <f>IF(F18&lt;&gt;0,SUM(D18:F18)/SUM(C11:F11),0)</f>
        <v>0</v>
      </c>
      <c r="G22" s="33">
        <f>IF(G18&lt;&gt;0,G18/G11,0)</f>
        <v>0</v>
      </c>
    </row>
    <row r="23" spans="1:9" s="23" customFormat="1" ht="18.95" customHeight="1" x14ac:dyDescent="0.2">
      <c r="B23" s="9" t="s">
        <v>43</v>
      </c>
      <c r="C23" s="27"/>
      <c r="D23" s="27"/>
      <c r="E23" s="27"/>
      <c r="F23" s="27"/>
      <c r="G23" s="30">
        <f>G18-G11</f>
        <v>-5.7296967229798499</v>
      </c>
    </row>
    <row r="24" spans="1:9" s="23" customFormat="1" ht="18.95" customHeight="1" x14ac:dyDescent="0.2">
      <c r="B24" s="7" t="s">
        <v>44</v>
      </c>
      <c r="C24" s="26"/>
      <c r="D24" s="26"/>
      <c r="E24" s="26"/>
      <c r="F24" s="26"/>
      <c r="G24" s="34">
        <f>IFERROR(IF(SUM(D21:F21)&lt;&gt;0,IRR(C21:F21,0.15),"N/A"),0)</f>
        <v>0</v>
      </c>
    </row>
    <row r="25" spans="1:9" s="23" customFormat="1" x14ac:dyDescent="0.2">
      <c r="B25" s="31"/>
      <c r="C25" s="29"/>
      <c r="D25" s="29"/>
      <c r="E25" s="29"/>
      <c r="F25" s="29"/>
      <c r="G25" s="29"/>
    </row>
    <row r="26" spans="1:9" customFormat="1" ht="42" customHeight="1" x14ac:dyDescent="0.25">
      <c r="A26" s="1"/>
      <c r="B26" s="3" t="s">
        <v>25</v>
      </c>
      <c r="C26" s="3"/>
    </row>
    <row r="27" spans="1:9" s="2" customFormat="1" ht="18.95" customHeight="1" x14ac:dyDescent="0.25">
      <c r="B27" s="10" t="s">
        <v>0</v>
      </c>
      <c r="C27" s="43" t="str">
        <f>IF('Qualitätsverbesserungs-ROI im 1'!C51=0,"",'Qualitätsverbesserungs-ROI im 1'!C51)</f>
        <v/>
      </c>
    </row>
    <row r="28" spans="1:9" s="2" customFormat="1" ht="18.95" customHeight="1" x14ac:dyDescent="0.25">
      <c r="B28" s="32" t="s">
        <v>14</v>
      </c>
      <c r="C28" s="44">
        <v>0</v>
      </c>
      <c r="D28" s="53" t="s">
        <v>46</v>
      </c>
      <c r="E28" s="18"/>
    </row>
    <row r="29" spans="1:9" s="18" customFormat="1" ht="11.1" customHeight="1" x14ac:dyDescent="0.25">
      <c r="B29" s="28"/>
      <c r="C29" s="20"/>
      <c r="D29" s="20"/>
    </row>
    <row r="30" spans="1:9" ht="18.95" customHeight="1" x14ac:dyDescent="0.2">
      <c r="B30" s="47" t="s">
        <v>17</v>
      </c>
      <c r="C30" s="48" t="s">
        <v>18</v>
      </c>
      <c r="D30" s="48" t="s">
        <v>19</v>
      </c>
      <c r="E30" s="48" t="s">
        <v>20</v>
      </c>
      <c r="F30" s="48" t="s">
        <v>21</v>
      </c>
      <c r="G30" s="48" t="s">
        <v>22</v>
      </c>
    </row>
    <row r="31" spans="1:9" ht="18.95" customHeight="1" x14ac:dyDescent="0.2">
      <c r="B31" s="6" t="s">
        <v>23</v>
      </c>
      <c r="C31" s="50">
        <f>'Qualitätsverbesserungs-ROI im 2'!F106</f>
        <v>0</v>
      </c>
      <c r="D31" s="114">
        <v>1</v>
      </c>
      <c r="E31" s="114">
        <v>2</v>
      </c>
      <c r="F31" s="114">
        <v>3</v>
      </c>
      <c r="G31" s="50"/>
    </row>
    <row r="32" spans="1:9" ht="18.95" customHeight="1" x14ac:dyDescent="0.2">
      <c r="B32" s="7" t="s">
        <v>24</v>
      </c>
      <c r="C32" s="67"/>
      <c r="D32" s="67">
        <f>'Qualitätsverbesserungs-ROI im 2'!F165</f>
        <v>0</v>
      </c>
      <c r="E32" s="67">
        <f>'Qualitätsverbesserungs-ROI im 2'!I165</f>
        <v>0</v>
      </c>
      <c r="F32" s="67">
        <f>'Qualitätsverbesserungs-ROI im 2'!L165</f>
        <v>0</v>
      </c>
      <c r="G32" s="68"/>
    </row>
    <row r="33" spans="2:7" ht="18.95" customHeight="1" x14ac:dyDescent="0.2">
      <c r="B33" s="9" t="s">
        <v>26</v>
      </c>
      <c r="C33" s="50">
        <f>SUM(C31:C32)</f>
        <v>0</v>
      </c>
      <c r="D33" s="50">
        <f>SUM(D31:D32)</f>
        <v>1</v>
      </c>
      <c r="E33" s="50">
        <f>SUM(E31:E32)</f>
        <v>2</v>
      </c>
      <c r="F33" s="50">
        <f>SUM(F31:F32)</f>
        <v>3</v>
      </c>
      <c r="G33" s="50"/>
    </row>
    <row r="34" spans="2:7" ht="18.95" customHeight="1" x14ac:dyDescent="0.2">
      <c r="B34" s="7" t="s">
        <v>27</v>
      </c>
      <c r="C34" s="105">
        <f>1/(1+$C$28)^0</f>
        <v>1</v>
      </c>
      <c r="D34" s="105">
        <f>1/(1+$C$28)^D31</f>
        <v>1</v>
      </c>
      <c r="E34" s="105">
        <f>1/(1+$C$28)^E31</f>
        <v>1</v>
      </c>
      <c r="F34" s="105">
        <f>1/(1+$C$28)^F31</f>
        <v>1</v>
      </c>
      <c r="G34" s="68"/>
    </row>
    <row r="35" spans="2:7" ht="18.95" customHeight="1" x14ac:dyDescent="0.2">
      <c r="B35" s="6" t="s">
        <v>29</v>
      </c>
      <c r="C35" s="30">
        <f>C33*C34</f>
        <v>0</v>
      </c>
      <c r="D35" s="30">
        <f>D33*D34</f>
        <v>1</v>
      </c>
      <c r="E35" s="30">
        <f>E33*E34</f>
        <v>2</v>
      </c>
      <c r="F35" s="30">
        <f>F33*F34</f>
        <v>3</v>
      </c>
      <c r="G35" s="30">
        <f>SUM(C35:F35)</f>
        <v>6</v>
      </c>
    </row>
    <row r="36" spans="2:7" s="23" customFormat="1" ht="11.1" customHeight="1" x14ac:dyDescent="0.2">
      <c r="B36" s="45"/>
      <c r="C36" s="25"/>
      <c r="D36" s="25"/>
      <c r="E36" s="25"/>
      <c r="F36" s="25"/>
    </row>
    <row r="37" spans="2:7" s="23" customFormat="1" ht="18.95" customHeight="1" x14ac:dyDescent="0.2">
      <c r="B37" s="47" t="s">
        <v>31</v>
      </c>
      <c r="C37" s="48" t="s">
        <v>18</v>
      </c>
      <c r="D37" s="48" t="s">
        <v>19</v>
      </c>
      <c r="E37" s="48" t="s">
        <v>20</v>
      </c>
      <c r="F37" s="48" t="s">
        <v>21</v>
      </c>
      <c r="G37" s="48" t="s">
        <v>22</v>
      </c>
    </row>
    <row r="38" spans="2:7" s="23" customFormat="1" ht="18.95" customHeight="1" x14ac:dyDescent="0.2">
      <c r="B38" s="6" t="s">
        <v>47</v>
      </c>
      <c r="C38" s="50"/>
      <c r="D38" s="50">
        <f>IF('Qualitätsverbesserungs-ROI im 2'!D258&lt;0,'Qualitätsverbesserungs-ROI im 2'!D258,0)</f>
        <v>0</v>
      </c>
      <c r="E38" s="50">
        <f>IF('Qualitätsverbesserungs-ROI im 2'!E258&lt;0,'Qualitätsverbesserungs-ROI im 2'!E258,0)</f>
        <v>0</v>
      </c>
      <c r="F38" s="50">
        <f>IF('Qualitätsverbesserungs-ROI im 2'!F258&lt;0,'Qualitätsverbesserungs-ROI im 2'!F258,0)</f>
        <v>0</v>
      </c>
      <c r="G38" s="50"/>
    </row>
    <row r="39" spans="2:7" s="23" customFormat="1" ht="18.95" customHeight="1" x14ac:dyDescent="0.2">
      <c r="B39" s="7" t="s">
        <v>48</v>
      </c>
      <c r="C39" s="105"/>
      <c r="D39" s="106">
        <f>IF('Qualitätsverbesserungs-ROI im 2'!D258&gt;0,'Qualitätsverbesserungs-ROI im 2'!D258,0)</f>
        <v>0</v>
      </c>
      <c r="E39" s="106">
        <f>IF('Qualitätsverbesserungs-ROI im 2'!E258&gt;0,'Qualitätsverbesserungs-ROI im 2'!E258,0)</f>
        <v>0</v>
      </c>
      <c r="F39" s="106">
        <f>IF('Qualitätsverbesserungs-ROI im 2'!F258&gt;0,'Qualitätsverbesserungs-ROI im 2'!F258,0)</f>
        <v>0</v>
      </c>
      <c r="G39" s="68"/>
    </row>
    <row r="40" spans="2:7" s="23" customFormat="1" ht="18.95" customHeight="1" x14ac:dyDescent="0.2">
      <c r="B40" s="9" t="s">
        <v>49</v>
      </c>
      <c r="C40" s="50"/>
      <c r="D40" s="50">
        <f>SUM(D38:D39)</f>
        <v>0</v>
      </c>
      <c r="E40" s="50">
        <f>SUM(E38:E39)</f>
        <v>0</v>
      </c>
      <c r="F40" s="50">
        <f>SUM(F38:F39)</f>
        <v>0</v>
      </c>
      <c r="G40" s="50"/>
    </row>
    <row r="41" spans="2:7" s="23" customFormat="1" ht="18.95" customHeight="1" x14ac:dyDescent="0.2">
      <c r="B41" s="7" t="s">
        <v>27</v>
      </c>
      <c r="C41" s="105"/>
      <c r="D41" s="105">
        <f>1/(1+$C$28)^D31</f>
        <v>1</v>
      </c>
      <c r="E41" s="105">
        <f>1/(1+$C$28)^E31</f>
        <v>1</v>
      </c>
      <c r="F41" s="105">
        <f>1/(1+$C$28)^F31</f>
        <v>1</v>
      </c>
      <c r="G41" s="68"/>
    </row>
    <row r="42" spans="2:7" ht="18.95" customHeight="1" x14ac:dyDescent="0.2">
      <c r="B42" s="6" t="s">
        <v>50</v>
      </c>
      <c r="C42" s="104"/>
      <c r="D42" s="30">
        <f>D40*D41</f>
        <v>0</v>
      </c>
      <c r="E42" s="30">
        <f>E40*E41</f>
        <v>0</v>
      </c>
      <c r="F42" s="30">
        <f>F40*F41</f>
        <v>0</v>
      </c>
      <c r="G42" s="30">
        <f>SUM(D42:F42)</f>
        <v>0</v>
      </c>
    </row>
    <row r="43" spans="2:7" s="23" customFormat="1" ht="11.1" customHeight="1" x14ac:dyDescent="0.2">
      <c r="B43" s="31"/>
      <c r="C43" s="29"/>
      <c r="D43" s="29"/>
      <c r="E43" s="29"/>
      <c r="F43" s="29"/>
      <c r="G43" s="29"/>
    </row>
    <row r="44" spans="2:7" s="23" customFormat="1" ht="18.95" customHeight="1" x14ac:dyDescent="0.2">
      <c r="B44" s="46" t="s">
        <v>51</v>
      </c>
      <c r="C44" s="29"/>
      <c r="D44" s="29"/>
      <c r="E44" s="29"/>
      <c r="F44" s="29"/>
      <c r="G44" s="29"/>
    </row>
    <row r="45" spans="2:7" s="23" customFormat="1" ht="18.95" customHeight="1" x14ac:dyDescent="0.2">
      <c r="B45" s="6" t="s">
        <v>41</v>
      </c>
      <c r="C45" s="30">
        <f>-C35</f>
        <v>0</v>
      </c>
      <c r="D45" s="30">
        <f>D40-D33</f>
        <v>-1</v>
      </c>
      <c r="E45" s="30">
        <f>E40-E33</f>
        <v>-2</v>
      </c>
      <c r="F45" s="30">
        <f>F40-F33</f>
        <v>-3</v>
      </c>
      <c r="G45" s="30">
        <f>SUM(C45:F45)</f>
        <v>-6</v>
      </c>
    </row>
    <row r="46" spans="2:7" s="23" customFormat="1" ht="18.95" customHeight="1" x14ac:dyDescent="0.2">
      <c r="B46" s="7" t="s">
        <v>42</v>
      </c>
      <c r="C46" s="26"/>
      <c r="D46" s="33">
        <f>IF(D42&lt;&gt;0,(D42/(D33+C33)),0)</f>
        <v>0</v>
      </c>
      <c r="E46" s="33">
        <f>IF(E42&lt;&gt;0,SUM(D42:E42)/SUM(C35:E35),0)</f>
        <v>0</v>
      </c>
      <c r="F46" s="33">
        <f>IF(F42&lt;&gt;0,SUM(D42:F42)/SUM(C35:F35),0)</f>
        <v>0</v>
      </c>
      <c r="G46" s="33">
        <f>IF(G42&lt;&gt;0,G42/G35,0)</f>
        <v>0</v>
      </c>
    </row>
    <row r="47" spans="2:7" s="23" customFormat="1" ht="18.95" customHeight="1" x14ac:dyDescent="0.2">
      <c r="B47" s="9" t="s">
        <v>43</v>
      </c>
      <c r="C47" s="27"/>
      <c r="D47" s="27"/>
      <c r="E47" s="27"/>
      <c r="F47" s="27"/>
      <c r="G47" s="30">
        <f>G42-G35</f>
        <v>-6</v>
      </c>
    </row>
    <row r="48" spans="2:7" s="23" customFormat="1" ht="18.95" customHeight="1" x14ac:dyDescent="0.2">
      <c r="B48" s="7" t="s">
        <v>44</v>
      </c>
      <c r="C48" s="26"/>
      <c r="D48" s="26"/>
      <c r="E48" s="26"/>
      <c r="F48" s="26"/>
      <c r="G48" s="34">
        <f>IFERROR(IF(SUM(D45:F45)&lt;&gt;0,IRR(C45:F45,0.15),"N/A"),0)</f>
        <v>0</v>
      </c>
    </row>
    <row r="50" spans="1:6" customFormat="1" ht="42" customHeight="1" x14ac:dyDescent="0.25">
      <c r="A50" s="1"/>
      <c r="B50" s="3" t="s">
        <v>28</v>
      </c>
      <c r="C50" s="3"/>
    </row>
    <row r="51" spans="1:6" s="2" customFormat="1" ht="18.95" customHeight="1" x14ac:dyDescent="0.25">
      <c r="B51" s="10" t="s">
        <v>52</v>
      </c>
      <c r="C51" s="59"/>
      <c r="D51" s="53" t="s">
        <v>54</v>
      </c>
    </row>
    <row r="52" spans="1:6" ht="18.95" customHeight="1" x14ac:dyDescent="0.2">
      <c r="B52" s="11" t="s">
        <v>55</v>
      </c>
      <c r="C52" s="60"/>
      <c r="D52" s="60"/>
    </row>
    <row r="53" spans="1:6" ht="11.1" customHeight="1" x14ac:dyDescent="0.2">
      <c r="B53" s="3"/>
      <c r="C53" s="3"/>
    </row>
    <row r="54" spans="1:6" ht="33" customHeight="1" x14ac:dyDescent="0.2">
      <c r="B54" s="47" t="s">
        <v>56</v>
      </c>
      <c r="C54" s="48" t="s">
        <v>9</v>
      </c>
      <c r="D54" s="48" t="s">
        <v>57</v>
      </c>
      <c r="E54" s="48" t="s">
        <v>58</v>
      </c>
      <c r="F54" s="48" t="s">
        <v>59</v>
      </c>
    </row>
    <row r="55" spans="1:6" ht="18.95" customHeight="1" x14ac:dyDescent="0.2">
      <c r="B55" s="39" t="s">
        <v>1</v>
      </c>
      <c r="C55" s="42"/>
      <c r="D55" s="8"/>
      <c r="E55" s="8"/>
      <c r="F55" s="8"/>
    </row>
    <row r="56" spans="1:6" ht="18.95" customHeight="1" x14ac:dyDescent="0.2">
      <c r="B56" s="6" t="s">
        <v>60</v>
      </c>
      <c r="C56" s="69"/>
      <c r="D56" s="62"/>
      <c r="E56" s="50"/>
      <c r="F56" s="70">
        <f>D56*E56</f>
        <v>0</v>
      </c>
    </row>
    <row r="57" spans="1:6" ht="18.95" customHeight="1" x14ac:dyDescent="0.2">
      <c r="B57" s="7" t="s">
        <v>61</v>
      </c>
      <c r="C57" s="59"/>
      <c r="D57" s="66"/>
      <c r="E57" s="67"/>
      <c r="F57" s="52">
        <f>D57*E57</f>
        <v>0</v>
      </c>
    </row>
    <row r="58" spans="1:6" ht="18.95" customHeight="1" x14ac:dyDescent="0.2">
      <c r="B58" s="9"/>
      <c r="C58" s="69"/>
      <c r="D58" s="62"/>
      <c r="E58" s="50"/>
      <c r="F58" s="70">
        <f>D58*E58</f>
        <v>0</v>
      </c>
    </row>
    <row r="59" spans="1:6" ht="18.95" customHeight="1" x14ac:dyDescent="0.2">
      <c r="B59" s="7"/>
      <c r="C59" s="59"/>
      <c r="D59" s="66"/>
      <c r="E59" s="67"/>
      <c r="F59" s="52">
        <f>D59*E59</f>
        <v>0</v>
      </c>
    </row>
    <row r="60" spans="1:6" ht="18.95" customHeight="1" x14ac:dyDescent="0.2">
      <c r="B60" s="39" t="s">
        <v>62</v>
      </c>
      <c r="C60" s="42"/>
      <c r="D60" s="15"/>
      <c r="E60" s="14"/>
      <c r="F60" s="14"/>
    </row>
    <row r="61" spans="1:6" ht="18.95" customHeight="1" x14ac:dyDescent="0.2">
      <c r="B61" s="7" t="s">
        <v>63</v>
      </c>
      <c r="C61" s="59"/>
      <c r="D61" s="66"/>
      <c r="E61" s="67"/>
      <c r="F61" s="52">
        <f>D61*E61</f>
        <v>0</v>
      </c>
    </row>
    <row r="62" spans="1:6" ht="18.95" customHeight="1" x14ac:dyDescent="0.2">
      <c r="B62" s="6" t="s">
        <v>64</v>
      </c>
      <c r="C62" s="69"/>
      <c r="D62" s="62"/>
      <c r="E62" s="50"/>
      <c r="F62" s="70">
        <f>D62*E62</f>
        <v>0</v>
      </c>
    </row>
    <row r="63" spans="1:6" ht="18.95" customHeight="1" x14ac:dyDescent="0.2">
      <c r="B63" s="7"/>
      <c r="C63" s="59"/>
      <c r="D63" s="66"/>
      <c r="E63" s="67"/>
      <c r="F63" s="52">
        <f>D63*E63</f>
        <v>0</v>
      </c>
    </row>
    <row r="64" spans="1:6" ht="18.95" customHeight="1" x14ac:dyDescent="0.2">
      <c r="B64" s="9"/>
      <c r="C64" s="69"/>
      <c r="D64" s="62"/>
      <c r="E64" s="50"/>
      <c r="F64" s="70">
        <f>D64*E64</f>
        <v>0</v>
      </c>
    </row>
    <row r="65" spans="2:8" ht="18.95" customHeight="1" x14ac:dyDescent="0.2">
      <c r="B65" s="7"/>
      <c r="C65" s="59"/>
      <c r="D65" s="66"/>
      <c r="E65" s="67"/>
      <c r="F65" s="52">
        <f>D65*E65</f>
        <v>0</v>
      </c>
    </row>
    <row r="66" spans="2:8" ht="18.95" customHeight="1" x14ac:dyDescent="0.2">
      <c r="B66" s="39" t="s">
        <v>65</v>
      </c>
      <c r="C66" s="42"/>
      <c r="D66" s="15"/>
      <c r="E66" s="14"/>
      <c r="F66" s="14"/>
    </row>
    <row r="67" spans="2:8" ht="18.95" customHeight="1" x14ac:dyDescent="0.2">
      <c r="B67" s="7" t="s">
        <v>66</v>
      </c>
      <c r="C67" s="59"/>
      <c r="D67" s="66"/>
      <c r="E67" s="67"/>
      <c r="F67" s="52">
        <f>D67*E67</f>
        <v>0</v>
      </c>
      <c r="H67" s="13"/>
    </row>
    <row r="68" spans="2:8" ht="18.95" customHeight="1" x14ac:dyDescent="0.2">
      <c r="B68" s="6" t="s">
        <v>67</v>
      </c>
      <c r="C68" s="69"/>
      <c r="D68" s="62"/>
      <c r="E68" s="50"/>
      <c r="F68" s="70">
        <f>D68*E68</f>
        <v>0</v>
      </c>
    </row>
    <row r="69" spans="2:8" ht="18.95" customHeight="1" x14ac:dyDescent="0.2">
      <c r="B69" s="7"/>
      <c r="C69" s="59"/>
      <c r="D69" s="66"/>
      <c r="E69" s="67"/>
      <c r="F69" s="52">
        <f>D69*E69</f>
        <v>0</v>
      </c>
    </row>
    <row r="70" spans="2:8" ht="18.95" customHeight="1" x14ac:dyDescent="0.2">
      <c r="B70" s="9"/>
      <c r="C70" s="69"/>
      <c r="D70" s="62"/>
      <c r="E70" s="50"/>
      <c r="F70" s="70">
        <f>D70*E70</f>
        <v>0</v>
      </c>
    </row>
    <row r="71" spans="2:8" ht="18.95" customHeight="1" x14ac:dyDescent="0.2">
      <c r="B71" s="7"/>
      <c r="C71" s="59"/>
      <c r="D71" s="66"/>
      <c r="E71" s="67"/>
      <c r="F71" s="52">
        <f>D71*E71</f>
        <v>0</v>
      </c>
    </row>
    <row r="72" spans="2:8" ht="18.95" customHeight="1" x14ac:dyDescent="0.2">
      <c r="B72" s="39" t="s">
        <v>68</v>
      </c>
      <c r="C72" s="42"/>
      <c r="D72" s="15"/>
      <c r="E72" s="14"/>
      <c r="F72" s="14"/>
    </row>
    <row r="73" spans="2:8" ht="18.95" customHeight="1" x14ac:dyDescent="0.2">
      <c r="B73" s="7" t="s">
        <v>69</v>
      </c>
      <c r="C73" s="59"/>
      <c r="D73" s="66"/>
      <c r="E73" s="67"/>
      <c r="F73" s="52">
        <f>D73*E73</f>
        <v>0</v>
      </c>
    </row>
    <row r="74" spans="2:8" ht="18.95" customHeight="1" x14ac:dyDescent="0.2">
      <c r="B74" s="9" t="s">
        <v>70</v>
      </c>
      <c r="C74" s="69"/>
      <c r="D74" s="62"/>
      <c r="E74" s="50"/>
      <c r="F74" s="70">
        <f>D74*E74</f>
        <v>0</v>
      </c>
    </row>
    <row r="75" spans="2:8" ht="18.95" customHeight="1" x14ac:dyDescent="0.2">
      <c r="B75" s="7"/>
      <c r="C75" s="59"/>
      <c r="D75" s="66"/>
      <c r="E75" s="67"/>
      <c r="F75" s="52">
        <f>D75*E75</f>
        <v>0</v>
      </c>
    </row>
    <row r="76" spans="2:8" ht="18.95" customHeight="1" x14ac:dyDescent="0.2">
      <c r="B76" s="6"/>
      <c r="C76" s="69"/>
      <c r="D76" s="62"/>
      <c r="E76" s="50"/>
      <c r="F76" s="70">
        <f>D76*E76</f>
        <v>0</v>
      </c>
    </row>
    <row r="77" spans="2:8" ht="18.95" customHeight="1" x14ac:dyDescent="0.2">
      <c r="B77" s="7"/>
      <c r="C77" s="59"/>
      <c r="D77" s="66"/>
      <c r="E77" s="67"/>
      <c r="F77" s="52">
        <f>D77*E77</f>
        <v>0</v>
      </c>
    </row>
    <row r="78" spans="2:8" ht="18.95" customHeight="1" x14ac:dyDescent="0.2">
      <c r="B78" s="39" t="s">
        <v>71</v>
      </c>
      <c r="C78" s="42"/>
      <c r="D78" s="15"/>
      <c r="E78" s="14"/>
      <c r="F78" s="14"/>
    </row>
    <row r="79" spans="2:8" ht="18.95" customHeight="1" x14ac:dyDescent="0.2">
      <c r="B79" s="7" t="s">
        <v>72</v>
      </c>
      <c r="C79" s="59"/>
      <c r="D79" s="66"/>
      <c r="E79" s="67"/>
      <c r="F79" s="52">
        <f>D79*E79</f>
        <v>0</v>
      </c>
    </row>
    <row r="80" spans="2:8" ht="18.95" customHeight="1" x14ac:dyDescent="0.2">
      <c r="B80" s="9" t="s">
        <v>73</v>
      </c>
      <c r="C80" s="69"/>
      <c r="D80" s="62"/>
      <c r="E80" s="50"/>
      <c r="F80" s="70">
        <f>D80*E80</f>
        <v>0</v>
      </c>
    </row>
    <row r="81" spans="2:6" ht="18.95" customHeight="1" x14ac:dyDescent="0.2">
      <c r="B81" s="7"/>
      <c r="C81" s="59"/>
      <c r="D81" s="66"/>
      <c r="E81" s="67"/>
      <c r="F81" s="52">
        <f>D81*E81</f>
        <v>0</v>
      </c>
    </row>
    <row r="82" spans="2:6" ht="18.95" customHeight="1" x14ac:dyDescent="0.2">
      <c r="B82" s="39" t="s">
        <v>74</v>
      </c>
      <c r="C82" s="42"/>
      <c r="D82" s="15"/>
      <c r="E82" s="14"/>
      <c r="F82" s="14"/>
    </row>
    <row r="83" spans="2:6" ht="18.95" customHeight="1" x14ac:dyDescent="0.2">
      <c r="B83" s="7" t="s">
        <v>75</v>
      </c>
      <c r="C83" s="59"/>
      <c r="D83" s="66"/>
      <c r="E83" s="67"/>
      <c r="F83" s="52">
        <f t="shared" ref="F83:F88" si="0">D83*E83</f>
        <v>0</v>
      </c>
    </row>
    <row r="84" spans="2:6" ht="18.95" customHeight="1" x14ac:dyDescent="0.2">
      <c r="B84" s="9"/>
      <c r="C84" s="69"/>
      <c r="D84" s="62"/>
      <c r="E84" s="50"/>
      <c r="F84" s="70">
        <f t="shared" si="0"/>
        <v>0</v>
      </c>
    </row>
    <row r="85" spans="2:6" ht="18.95" customHeight="1" x14ac:dyDescent="0.2">
      <c r="B85" s="7"/>
      <c r="C85" s="59"/>
      <c r="D85" s="66"/>
      <c r="E85" s="67"/>
      <c r="F85" s="52">
        <f t="shared" si="0"/>
        <v>0</v>
      </c>
    </row>
    <row r="86" spans="2:6" ht="18.95" customHeight="1" x14ac:dyDescent="0.2">
      <c r="B86" s="6"/>
      <c r="C86" s="69"/>
      <c r="D86" s="62"/>
      <c r="E86" s="50"/>
      <c r="F86" s="70">
        <f t="shared" si="0"/>
        <v>0</v>
      </c>
    </row>
    <row r="87" spans="2:6" ht="18.95" customHeight="1" x14ac:dyDescent="0.2">
      <c r="B87" s="7"/>
      <c r="C87" s="59"/>
      <c r="D87" s="66"/>
      <c r="E87" s="67"/>
      <c r="F87" s="52">
        <f t="shared" si="0"/>
        <v>0</v>
      </c>
    </row>
    <row r="88" spans="2:6" ht="18.95" customHeight="1" x14ac:dyDescent="0.2">
      <c r="B88" s="9"/>
      <c r="C88" s="69"/>
      <c r="D88" s="62"/>
      <c r="E88" s="50"/>
      <c r="F88" s="70">
        <f t="shared" si="0"/>
        <v>0</v>
      </c>
    </row>
    <row r="89" spans="2:6" ht="18.95" customHeight="1" x14ac:dyDescent="0.2">
      <c r="B89" s="39" t="s">
        <v>76</v>
      </c>
      <c r="C89" s="42"/>
      <c r="D89" s="15"/>
      <c r="E89" s="14"/>
      <c r="F89" s="14"/>
    </row>
    <row r="90" spans="2:6" ht="18.95" customHeight="1" x14ac:dyDescent="0.2">
      <c r="B90" s="7" t="s">
        <v>4</v>
      </c>
      <c r="C90" s="59"/>
      <c r="D90" s="66"/>
      <c r="E90" s="67"/>
      <c r="F90" s="52">
        <f t="shared" ref="F90:F95" si="1">D90*E90</f>
        <v>0</v>
      </c>
    </row>
    <row r="91" spans="2:6" ht="18.95" customHeight="1" x14ac:dyDescent="0.2">
      <c r="B91" s="9" t="s">
        <v>5</v>
      </c>
      <c r="C91" s="69"/>
      <c r="D91" s="62"/>
      <c r="E91" s="50"/>
      <c r="F91" s="70">
        <f t="shared" si="1"/>
        <v>0</v>
      </c>
    </row>
    <row r="92" spans="2:6" ht="18.95" customHeight="1" x14ac:dyDescent="0.2">
      <c r="B92" s="7" t="s">
        <v>77</v>
      </c>
      <c r="C92" s="59"/>
      <c r="D92" s="66"/>
      <c r="E92" s="67"/>
      <c r="F92" s="52">
        <f t="shared" si="1"/>
        <v>0</v>
      </c>
    </row>
    <row r="93" spans="2:6" ht="18.95" customHeight="1" x14ac:dyDescent="0.2">
      <c r="B93" s="6"/>
      <c r="C93" s="69"/>
      <c r="D93" s="62"/>
      <c r="E93" s="50"/>
      <c r="F93" s="70">
        <f t="shared" si="1"/>
        <v>0</v>
      </c>
    </row>
    <row r="94" spans="2:6" ht="18.95" customHeight="1" x14ac:dyDescent="0.2">
      <c r="B94" s="7"/>
      <c r="C94" s="59"/>
      <c r="D94" s="66"/>
      <c r="E94" s="67"/>
      <c r="F94" s="52">
        <f t="shared" si="1"/>
        <v>0</v>
      </c>
    </row>
    <row r="95" spans="2:6" ht="18.95" customHeight="1" x14ac:dyDescent="0.2">
      <c r="B95" s="9"/>
      <c r="C95" s="69"/>
      <c r="D95" s="62"/>
      <c r="E95" s="50"/>
      <c r="F95" s="70">
        <f t="shared" si="1"/>
        <v>0</v>
      </c>
    </row>
    <row r="96" spans="2:6" ht="18.95" customHeight="1" x14ac:dyDescent="0.2">
      <c r="B96" s="39" t="s">
        <v>78</v>
      </c>
      <c r="C96" s="42"/>
      <c r="D96" s="15"/>
      <c r="E96" s="14"/>
      <c r="F96" s="14"/>
    </row>
    <row r="97" spans="1:12" ht="18.95" customHeight="1" x14ac:dyDescent="0.2">
      <c r="B97" s="7"/>
      <c r="C97" s="59"/>
      <c r="D97" s="66"/>
      <c r="E97" s="67"/>
      <c r="F97" s="52">
        <f>D97*E97</f>
        <v>0</v>
      </c>
    </row>
    <row r="98" spans="1:12" ht="18.95" customHeight="1" x14ac:dyDescent="0.2">
      <c r="B98" s="9"/>
      <c r="C98" s="69"/>
      <c r="D98" s="62"/>
      <c r="E98" s="50"/>
      <c r="F98" s="70">
        <f>D98*E98</f>
        <v>0</v>
      </c>
    </row>
    <row r="99" spans="1:12" ht="18.95" customHeight="1" x14ac:dyDescent="0.2">
      <c r="B99" s="7"/>
      <c r="C99" s="59"/>
      <c r="D99" s="66"/>
      <c r="E99" s="67"/>
      <c r="F99" s="52">
        <f>D99*E99</f>
        <v>0</v>
      </c>
    </row>
    <row r="100" spans="1:12" ht="18.95" customHeight="1" x14ac:dyDescent="0.2">
      <c r="B100" s="6"/>
      <c r="C100" s="69"/>
      <c r="D100" s="62"/>
      <c r="E100" s="50"/>
      <c r="F100" s="70">
        <f>D100*E100</f>
        <v>0</v>
      </c>
    </row>
    <row r="101" spans="1:12" ht="11.1" customHeight="1" x14ac:dyDescent="0.2"/>
    <row r="102" spans="1:12" ht="18.95" customHeight="1" x14ac:dyDescent="0.2">
      <c r="B102" s="72" t="s">
        <v>79</v>
      </c>
      <c r="C102" s="73"/>
      <c r="D102" s="73"/>
      <c r="E102" s="74"/>
      <c r="F102" s="52">
        <f>SUM(F56:F100)</f>
        <v>0</v>
      </c>
    </row>
    <row r="103" spans="1:12" ht="18.95" customHeight="1" x14ac:dyDescent="0.2">
      <c r="B103" s="75" t="s">
        <v>80</v>
      </c>
      <c r="C103" s="76"/>
      <c r="D103" s="76"/>
      <c r="E103" s="77"/>
      <c r="F103" s="71">
        <v>0</v>
      </c>
    </row>
    <row r="104" spans="1:12" ht="18.95" customHeight="1" x14ac:dyDescent="0.2">
      <c r="B104" s="72" t="s">
        <v>81</v>
      </c>
      <c r="C104" s="73"/>
      <c r="D104" s="73"/>
      <c r="E104" s="74"/>
      <c r="F104" s="30">
        <f>F103*F102</f>
        <v>0</v>
      </c>
    </row>
    <row r="105" spans="1:12" ht="11.1" customHeight="1" x14ac:dyDescent="0.2">
      <c r="B105" s="17"/>
      <c r="C105" s="16"/>
      <c r="D105" s="16"/>
      <c r="E105" s="16"/>
      <c r="F105" s="16"/>
    </row>
    <row r="106" spans="1:12" ht="18.95" customHeight="1" x14ac:dyDescent="0.2">
      <c r="B106" s="78" t="s">
        <v>82</v>
      </c>
      <c r="C106" s="73"/>
      <c r="D106" s="73"/>
      <c r="E106" s="74"/>
      <c r="F106" s="30">
        <f>SUM(F102,F104)</f>
        <v>0</v>
      </c>
    </row>
    <row r="108" spans="1:12" customFormat="1" ht="42" customHeight="1" x14ac:dyDescent="0.25">
      <c r="A108" s="1"/>
      <c r="B108" s="3" t="s">
        <v>30</v>
      </c>
      <c r="C108" s="3"/>
    </row>
    <row r="109" spans="1:12" s="2" customFormat="1" ht="21.6" customHeight="1" x14ac:dyDescent="0.25">
      <c r="B109" s="10" t="s">
        <v>0</v>
      </c>
      <c r="C109" s="41" t="str">
        <f>IF('Qualitätsverbesserungs-ROI im 1'!C51=0,"",'Qualitätsverbesserungs-ROI im 1'!C51)</f>
        <v/>
      </c>
      <c r="D109"/>
    </row>
    <row r="110" spans="1:12" s="18" customFormat="1" ht="11.1" customHeight="1" x14ac:dyDescent="0.25">
      <c r="B110" s="19"/>
      <c r="C110" s="20"/>
      <c r="D110" s="20"/>
    </row>
    <row r="111" spans="1:12" ht="18" customHeight="1" x14ac:dyDescent="0.2">
      <c r="D111" s="79"/>
      <c r="E111" s="80" t="s">
        <v>83</v>
      </c>
      <c r="F111" s="81"/>
      <c r="G111" s="79"/>
      <c r="H111" s="80" t="s">
        <v>84</v>
      </c>
      <c r="I111" s="81"/>
      <c r="J111" s="79"/>
      <c r="K111" s="80" t="s">
        <v>85</v>
      </c>
      <c r="L111" s="81"/>
    </row>
    <row r="112" spans="1:12" s="21" customFormat="1" ht="18" customHeight="1" x14ac:dyDescent="0.2">
      <c r="B112" s="22"/>
      <c r="C112" s="22"/>
      <c r="D112" s="85" t="s">
        <v>86</v>
      </c>
      <c r="E112" s="84" t="str">
        <f>IF('Qualitätsverbesserungs-ROI im 2'!C52=0,"",'Qualitätsverbesserungs-ROI im 2'!C52)</f>
        <v/>
      </c>
      <c r="F112" s="84" t="str">
        <f>IF('Qualitätsverbesserungs-ROI im 2'!D52=0,"",'Qualitätsverbesserungs-ROI im 2'!D52)</f>
        <v/>
      </c>
      <c r="G112" s="85" t="s">
        <v>86</v>
      </c>
      <c r="H112" s="84" t="str">
        <f>IFERROR(DATE(YEAR(E112)+1,MONTH(E112),DAY(E112)),"")</f>
        <v/>
      </c>
      <c r="I112" s="84" t="str">
        <f>IFERROR(DATE(YEAR(F112)+1,MONTH(F112),DAY(F112)),"")</f>
        <v/>
      </c>
      <c r="J112" s="85" t="s">
        <v>86</v>
      </c>
      <c r="K112" s="84" t="str">
        <f>IFERROR(DATE(YEAR(H112)+1,MONTH(H112),DAY(H112)),"")</f>
        <v/>
      </c>
      <c r="L112" s="84" t="str">
        <f>IFERROR(DATE(YEAR(I112)+1,MONTH(I112),DAY(I112)),"")</f>
        <v/>
      </c>
    </row>
    <row r="113" spans="2:12" ht="35.1" customHeight="1" x14ac:dyDescent="0.2">
      <c r="B113" s="47" t="s">
        <v>56</v>
      </c>
      <c r="C113" s="83" t="s">
        <v>9</v>
      </c>
      <c r="D113" s="48" t="s">
        <v>87</v>
      </c>
      <c r="E113" s="48" t="s">
        <v>58</v>
      </c>
      <c r="F113" s="48" t="s">
        <v>59</v>
      </c>
      <c r="G113" s="48" t="s">
        <v>87</v>
      </c>
      <c r="H113" s="48" t="s">
        <v>58</v>
      </c>
      <c r="I113" s="48" t="s">
        <v>59</v>
      </c>
      <c r="J113" s="48" t="s">
        <v>87</v>
      </c>
      <c r="K113" s="48" t="s">
        <v>58</v>
      </c>
      <c r="L113" s="48" t="s">
        <v>59</v>
      </c>
    </row>
    <row r="114" spans="2:12" ht="18.95" customHeight="1" x14ac:dyDescent="0.2">
      <c r="B114" s="39" t="str">
        <f>IF('Qualitätsverbesserungs-ROI im 1'!B55=0,"",'Qualitätsverbesserungs-ROI im 1'!B55)</f>
        <v/>
      </c>
      <c r="C114" s="82" t="str">
        <f>IF('Qualitätsverbesserungs-ROI im 2'!C55=0,"",'Qualitätsverbesserungs-ROI im 2'!C55)</f>
        <v/>
      </c>
      <c r="D114" s="15" t="str">
        <f>IF('Qualitätsverbesserungs-ROI im 2'!D55=0,"",'Qualitätsverbesserungs-ROI im 2'!D55)</f>
        <v/>
      </c>
      <c r="E114" s="14" t="str">
        <f>IF('Qualitätsverbesserungs-ROI im 2'!E55=0,"",'Qualitätsverbesserungs-ROI im 2'!E55)</f>
        <v/>
      </c>
      <c r="F114" s="14"/>
      <c r="G114" s="15"/>
      <c r="H114" s="14"/>
      <c r="I114" s="14"/>
      <c r="J114" s="15"/>
      <c r="K114" s="14"/>
      <c r="L114" s="14"/>
    </row>
    <row r="115" spans="2:12" ht="18.95" customHeight="1" x14ac:dyDescent="0.2">
      <c r="B115" s="6" t="str">
        <f>IF('Qualitätsverbesserungs-ROI im 1'!B56=0,"",'Qualitätsverbesserungs-ROI im 1'!B56)</f>
        <v>BETEILIGTE MITARBEITER</v>
      </c>
      <c r="C115" s="86" t="str">
        <f>IF('Qualitätsverbesserungs-ROI im 2'!C55=0,"",'Qualitätsverbesserungs-ROI im 2'!C55)</f>
        <v/>
      </c>
      <c r="D115" s="62" t="str">
        <f>IF('Qualitätsverbesserungs-ROI im 2'!D56=0,"",'Qualitätsverbesserungs-ROI im 2'!D56)</f>
        <v/>
      </c>
      <c r="E115" s="50" t="str">
        <f>IF('Qualitätsverbesserungs-ROI im 2'!E56=0,"",'Qualitätsverbesserungs-ROI im 2'!E56)</f>
        <v/>
      </c>
      <c r="F115" s="70" t="str">
        <f>IFERROR((D115*E115),"-")</f>
        <v>-</v>
      </c>
      <c r="G115" s="62"/>
      <c r="H115" s="50"/>
      <c r="I115" s="70">
        <f>IFERROR((G115*H115),"-")</f>
        <v>0</v>
      </c>
      <c r="J115" s="62"/>
      <c r="K115" s="50"/>
      <c r="L115" s="70">
        <f>IFERROR((J115*K115),"-")</f>
        <v>0</v>
      </c>
    </row>
    <row r="116" spans="2:12" ht="18.95" customHeight="1" x14ac:dyDescent="0.2">
      <c r="B116" s="7" t="str">
        <f>IF('Qualitätsverbesserungs-ROI im 1'!B57=0,"",'Qualitätsverbesserungs-ROI im 1'!B57)</f>
        <v>Management</v>
      </c>
      <c r="C116" s="87" t="str">
        <f>IF('Qualitätsverbesserungs-ROI im 2'!C57=0,"",'Qualitätsverbesserungs-ROI im 2'!C57)</f>
        <v/>
      </c>
      <c r="D116" s="66" t="str">
        <f>IF('Qualitätsverbesserungs-ROI im 2'!D57=0,"",'Qualitätsverbesserungs-ROI im 2'!D57)</f>
        <v/>
      </c>
      <c r="E116" s="67" t="str">
        <f>IF('Qualitätsverbesserungs-ROI im 2'!E57=0,"",'Qualitätsverbesserungs-ROI im 2'!E57)</f>
        <v/>
      </c>
      <c r="F116" s="52" t="str">
        <f>IFERROR((D116*E116),"-")</f>
        <v>-</v>
      </c>
      <c r="G116" s="66"/>
      <c r="H116" s="67"/>
      <c r="I116" s="52">
        <f>IFERROR((G116*H116),"-")</f>
        <v>0</v>
      </c>
      <c r="J116" s="66"/>
      <c r="K116" s="67"/>
      <c r="L116" s="52">
        <f>IFERROR((J116*K116),"-")</f>
        <v>0</v>
      </c>
    </row>
    <row r="117" spans="2:12" ht="18.95" customHeight="1" x14ac:dyDescent="0.2">
      <c r="B117" s="9" t="str">
        <f>IF('Qualitätsverbesserungs-ROI im 1'!B58=0,"",'Qualitätsverbesserungs-ROI im 1'!B58)</f>
        <v>Medizinischer Direktor</v>
      </c>
      <c r="C117" s="86" t="str">
        <f>IF('Qualitätsverbesserungs-ROI im 2'!C58=0,"",'Qualitätsverbesserungs-ROI im 2'!C58)</f>
        <v/>
      </c>
      <c r="D117" s="62"/>
      <c r="E117" s="50" t="str">
        <f>IF('Qualitätsverbesserungs-ROI im 2'!E58=0,"",'Qualitätsverbesserungs-ROI im 2'!E58)</f>
        <v/>
      </c>
      <c r="F117" s="70" t="str">
        <f>IFERROR((D117*E117),"-")</f>
        <v>-</v>
      </c>
      <c r="G117" s="62"/>
      <c r="H117" s="50"/>
      <c r="I117" s="70">
        <f>IFERROR((G117*H117),"-")</f>
        <v>0</v>
      </c>
      <c r="J117" s="62"/>
      <c r="K117" s="50"/>
      <c r="L117" s="70">
        <f>IFERROR((J117*K117),"-")</f>
        <v>0</v>
      </c>
    </row>
    <row r="118" spans="2:12" ht="18.95" customHeight="1" x14ac:dyDescent="0.2">
      <c r="B118" s="7" t="str">
        <f>IF('Qualitätsverbesserungs-ROI im 1'!B59=0,"",'Qualitätsverbesserungs-ROI im 1'!B59)</f>
        <v>Leitender Prüfer</v>
      </c>
      <c r="C118" s="87" t="str">
        <f>IF('Qualitätsverbesserungs-ROI im 2'!C59=0,"",'Qualitätsverbesserungs-ROI im 2'!C59)</f>
        <v/>
      </c>
      <c r="D118" s="66"/>
      <c r="E118" s="67" t="str">
        <f>IF('Qualitätsverbesserungs-ROI im 2'!E59=0,"",'Qualitätsverbesserungs-ROI im 2'!E59)</f>
        <v/>
      </c>
      <c r="F118" s="52" t="str">
        <f>IFERROR((D118*E118),"-")</f>
        <v>-</v>
      </c>
      <c r="G118" s="66"/>
      <c r="H118" s="67"/>
      <c r="I118" s="52">
        <f>IFERROR((G118*H118),"-")</f>
        <v>0</v>
      </c>
      <c r="J118" s="66"/>
      <c r="K118" s="67"/>
      <c r="L118" s="52">
        <f>IFERROR((J118*K118),"-")</f>
        <v>0</v>
      </c>
    </row>
    <row r="119" spans="2:12" ht="18.95" customHeight="1" x14ac:dyDescent="0.2">
      <c r="B119" s="39" t="str">
        <f>IF('Qualitätsverbesserungs-ROI im 1'!B60=0,"",'Qualitätsverbesserungs-ROI im 1'!B60)</f>
        <v/>
      </c>
      <c r="C119" s="82" t="str">
        <f>IF('Qualitätsverbesserungs-ROI im 2'!C60=0,"",'Qualitätsverbesserungs-ROI im 2'!C60)</f>
        <v/>
      </c>
      <c r="D119" s="15" t="str">
        <f>IF('Qualitätsverbesserungs-ROI im 2'!D60=0,"",'Qualitätsverbesserungs-ROI im 2'!D60)</f>
        <v/>
      </c>
      <c r="E119" s="14" t="str">
        <f>IF('Qualitätsverbesserungs-ROI im 2'!E60=0,"",'Qualitätsverbesserungs-ROI im 2'!E60)</f>
        <v/>
      </c>
      <c r="F119" s="14"/>
      <c r="G119" s="15"/>
      <c r="H119" s="14"/>
      <c r="I119" s="14"/>
      <c r="J119" s="15"/>
      <c r="K119" s="14"/>
      <c r="L119" s="14"/>
    </row>
    <row r="120" spans="2:12" ht="18.95" customHeight="1" x14ac:dyDescent="0.2">
      <c r="B120" s="7" t="str">
        <f>IF('Qualitätsverbesserungs-ROI im 1'!B61=0,"",'Qualitätsverbesserungs-ROI im 1'!B61)</f>
        <v/>
      </c>
      <c r="C120" s="87" t="str">
        <f>IF('Qualitätsverbesserungs-ROI im 2'!C61=0,"",'Qualitätsverbesserungs-ROI im 2'!C61)</f>
        <v/>
      </c>
      <c r="D120" s="66" t="str">
        <f>IF('Qualitätsverbesserungs-ROI im 2'!D61=0,"",'Qualitätsverbesserungs-ROI im 2'!D61)</f>
        <v/>
      </c>
      <c r="E120" s="67" t="str">
        <f>IF('Qualitätsverbesserungs-ROI im 2'!E61=0,"",'Qualitätsverbesserungs-ROI im 2'!E61)</f>
        <v/>
      </c>
      <c r="F120" s="52" t="str">
        <f>IFERROR((D120*E120),"-")</f>
        <v>-</v>
      </c>
      <c r="G120" s="66"/>
      <c r="H120" s="67"/>
      <c r="I120" s="52">
        <f>IFERROR((G120*H120),"-")</f>
        <v>0</v>
      </c>
      <c r="J120" s="66"/>
      <c r="K120" s="67"/>
      <c r="L120" s="52">
        <f>IFERROR((J120*K120),"-")</f>
        <v>0</v>
      </c>
    </row>
    <row r="121" spans="2:12" ht="18.95" customHeight="1" x14ac:dyDescent="0.2">
      <c r="B121" s="6" t="str">
        <f>IF('Qualitätsverbesserungs-ROI im 1'!B62=0,"",'Qualitätsverbesserungs-ROI im 1'!B62)</f>
        <v>Forschungs- und Analysemitarbeiter</v>
      </c>
      <c r="C121" s="86" t="str">
        <f>IF('Qualitätsverbesserungs-ROI im 2'!C62=0,"",'Qualitätsverbesserungs-ROI im 2'!C62)</f>
        <v/>
      </c>
      <c r="D121" s="62" t="str">
        <f>IF('Qualitätsverbesserungs-ROI im 2'!D62=0,"",'Qualitätsverbesserungs-ROI im 2'!D62)</f>
        <v/>
      </c>
      <c r="E121" s="50" t="str">
        <f>IF('Qualitätsverbesserungs-ROI im 2'!E62=0,"",'Qualitätsverbesserungs-ROI im 2'!E62)</f>
        <v/>
      </c>
      <c r="F121" s="70" t="str">
        <f>IFERROR((D121*E121),"-")</f>
        <v>-</v>
      </c>
      <c r="G121" s="62"/>
      <c r="H121" s="50"/>
      <c r="I121" s="70">
        <f>IFERROR((G121*H121),"-")</f>
        <v>0</v>
      </c>
      <c r="J121" s="62"/>
      <c r="K121" s="50"/>
      <c r="L121" s="70">
        <f>IFERROR((J121*K121),"-")</f>
        <v>0</v>
      </c>
    </row>
    <row r="122" spans="2:12" ht="18.95" customHeight="1" x14ac:dyDescent="0.2">
      <c r="B122" s="7" t="str">
        <f>IF('Qualitätsverbesserungs-ROI im 1'!B63=0,"",'Qualitätsverbesserungs-ROI im 1'!B63)</f>
        <v>Epidemiologe</v>
      </c>
      <c r="C122" s="87" t="str">
        <f>IF('Qualitätsverbesserungs-ROI im 2'!C63=0,"",'Qualitätsverbesserungs-ROI im 2'!C63)</f>
        <v/>
      </c>
      <c r="D122" s="66"/>
      <c r="E122" s="67" t="str">
        <f>IF('Qualitätsverbesserungs-ROI im 2'!E63=0,"",'Qualitätsverbesserungs-ROI im 2'!E63)</f>
        <v/>
      </c>
      <c r="F122" s="52" t="str">
        <f>IFERROR((D122*E122),"-")</f>
        <v>-</v>
      </c>
      <c r="G122" s="66"/>
      <c r="H122" s="67"/>
      <c r="I122" s="52">
        <f>IFERROR((G122*H122),"-")</f>
        <v>0</v>
      </c>
      <c r="J122" s="66"/>
      <c r="K122" s="67"/>
      <c r="L122" s="52">
        <f>IFERROR((J122*K122),"-")</f>
        <v>0</v>
      </c>
    </row>
    <row r="123" spans="2:12" ht="18.95" customHeight="1" x14ac:dyDescent="0.2">
      <c r="B123" s="9" t="str">
        <f>IF('Qualitätsverbesserungs-ROI im 1'!B64=0,"",'Qualitätsverbesserungs-ROI im 1'!B64)</f>
        <v>Systemanalyst</v>
      </c>
      <c r="C123" s="86" t="str">
        <f>IF('Qualitätsverbesserungs-ROI im 2'!C64=0,"",'Qualitätsverbesserungs-ROI im 2'!C64)</f>
        <v/>
      </c>
      <c r="D123" s="62"/>
      <c r="E123" s="50" t="str">
        <f>IF('Qualitätsverbesserungs-ROI im 2'!E64=0,"",'Qualitätsverbesserungs-ROI im 2'!E64)</f>
        <v/>
      </c>
      <c r="F123" s="70" t="str">
        <f>IFERROR((D123*E123),"-")</f>
        <v>-</v>
      </c>
      <c r="G123" s="62"/>
      <c r="H123" s="50"/>
      <c r="I123" s="70">
        <f>IFERROR((G123*H123),"-")</f>
        <v>0</v>
      </c>
      <c r="J123" s="62"/>
      <c r="K123" s="50"/>
      <c r="L123" s="70">
        <f>IFERROR((J123*K123),"-")</f>
        <v>0</v>
      </c>
    </row>
    <row r="124" spans="2:12" ht="18.95" customHeight="1" x14ac:dyDescent="0.2">
      <c r="B124" s="7" t="str">
        <f>IF('Qualitätsverbesserungs-ROI im 1'!B65=0,"",'Qualitätsverbesserungs-ROI im 1'!B65)</f>
        <v/>
      </c>
      <c r="C124" s="87" t="str">
        <f>IF('Qualitätsverbesserungs-ROI im 2'!C65=0,"",'Qualitätsverbesserungs-ROI im 2'!C65)</f>
        <v/>
      </c>
      <c r="D124" s="66"/>
      <c r="E124" s="67" t="str">
        <f>IF('Qualitätsverbesserungs-ROI im 2'!E65=0,"",'Qualitätsverbesserungs-ROI im 2'!E65)</f>
        <v/>
      </c>
      <c r="F124" s="52" t="str">
        <f>IFERROR((D124*E124),"-")</f>
        <v>-</v>
      </c>
      <c r="G124" s="66"/>
      <c r="H124" s="67"/>
      <c r="I124" s="52">
        <f>IFERROR((G124*H124),"-")</f>
        <v>0</v>
      </c>
      <c r="J124" s="66"/>
      <c r="K124" s="67"/>
      <c r="L124" s="52">
        <f>IFERROR((J124*K124),"-")</f>
        <v>0</v>
      </c>
    </row>
    <row r="125" spans="2:12" ht="18.95" customHeight="1" x14ac:dyDescent="0.2">
      <c r="B125" s="39" t="str">
        <f>IF('Qualitätsverbesserungs-ROI im 1'!B66=0,"",'Qualitätsverbesserungs-ROI im 1'!B66)</f>
        <v/>
      </c>
      <c r="C125" s="82" t="str">
        <f>IF('Qualitätsverbesserungs-ROI im 2'!C66=0,"",'Qualitätsverbesserungs-ROI im 2'!C66)</f>
        <v/>
      </c>
      <c r="D125" s="15" t="str">
        <f>IF('Qualitätsverbesserungs-ROI im 2'!D66=0,"",'Qualitätsverbesserungs-ROI im 2'!D66)</f>
        <v/>
      </c>
      <c r="E125" s="14" t="str">
        <f>IF('Qualitätsverbesserungs-ROI im 2'!E66=0,"",'Qualitätsverbesserungs-ROI im 2'!E66)</f>
        <v/>
      </c>
      <c r="F125" s="14"/>
      <c r="G125" s="15"/>
      <c r="H125" s="14"/>
      <c r="I125" s="14"/>
      <c r="J125" s="15"/>
      <c r="K125" s="14"/>
      <c r="L125" s="14"/>
    </row>
    <row r="126" spans="2:12" ht="18.95" customHeight="1" x14ac:dyDescent="0.2">
      <c r="B126" s="7" t="str">
        <f>IF('Qualitätsverbesserungs-ROI im 1'!B67=0,"",'Qualitätsverbesserungs-ROI im 1'!B67)</f>
        <v/>
      </c>
      <c r="C126" s="87" t="str">
        <f>IF('Qualitätsverbesserungs-ROI im 2'!C67=0,"",'Qualitätsverbesserungs-ROI im 2'!C67)</f>
        <v/>
      </c>
      <c r="D126" s="66" t="str">
        <f>IF('Qualitätsverbesserungs-ROI im 2'!D67=0,"",'Qualitätsverbesserungs-ROI im 2'!D67)</f>
        <v/>
      </c>
      <c r="E126" s="67" t="str">
        <f>IF('Qualitätsverbesserungs-ROI im 2'!E67=0,"",'Qualitätsverbesserungs-ROI im 2'!E67)</f>
        <v/>
      </c>
      <c r="F126" s="52" t="str">
        <f>IFERROR((D126*E126),"-")</f>
        <v>-</v>
      </c>
      <c r="G126" s="66"/>
      <c r="H126" s="67"/>
      <c r="I126" s="52">
        <f>IFERROR((G126*H126),"-")</f>
        <v>0</v>
      </c>
      <c r="J126" s="66"/>
      <c r="K126" s="67"/>
      <c r="L126" s="52">
        <f>IFERROR((J126*K126),"-")</f>
        <v>0</v>
      </c>
    </row>
    <row r="127" spans="2:12" ht="18.95" customHeight="1" x14ac:dyDescent="0.2">
      <c r="B127" s="6" t="str">
        <f>IF('Qualitätsverbesserungs-ROI im 1'!B68=0,"",'Qualitätsverbesserungs-ROI im 1'!B68)</f>
        <v>Verwaltungspersonal</v>
      </c>
      <c r="C127" s="86" t="str">
        <f>IF('Qualitätsverbesserungs-ROI im 2'!C68=0,"",'Qualitätsverbesserungs-ROI im 2'!C68)</f>
        <v/>
      </c>
      <c r="D127" s="62" t="str">
        <f>IF('Qualitätsverbesserungs-ROI im 2'!D68=0,"",'Qualitätsverbesserungs-ROI im 2'!D68)</f>
        <v/>
      </c>
      <c r="E127" s="50" t="str">
        <f>IF('Qualitätsverbesserungs-ROI im 2'!E68=0,"",'Qualitätsverbesserungs-ROI im 2'!E68)</f>
        <v/>
      </c>
      <c r="F127" s="70" t="str">
        <f>IFERROR((D127*E127),"-")</f>
        <v>-</v>
      </c>
      <c r="G127" s="62"/>
      <c r="H127" s="50"/>
      <c r="I127" s="70">
        <f>IFERROR((G127*H127),"-")</f>
        <v>0</v>
      </c>
      <c r="J127" s="62"/>
      <c r="K127" s="50"/>
      <c r="L127" s="70">
        <f>IFERROR((J127*K127),"-")</f>
        <v>0</v>
      </c>
    </row>
    <row r="128" spans="2:12" ht="18.95" customHeight="1" x14ac:dyDescent="0.2">
      <c r="B128" s="7" t="str">
        <f>IF('Qualitätsverbesserungs-ROI im 1'!B69=0,"",'Qualitätsverbesserungs-ROI im 1'!B69)</f>
        <v>Projektmanager</v>
      </c>
      <c r="C128" s="87" t="str">
        <f>IF('Qualitätsverbesserungs-ROI im 2'!C69=0,"",'Qualitätsverbesserungs-ROI im 2'!C69)</f>
        <v/>
      </c>
      <c r="D128" s="66"/>
      <c r="E128" s="67" t="str">
        <f>IF('Qualitätsverbesserungs-ROI im 2'!E69=0,"",'Qualitätsverbesserungs-ROI im 2'!E69)</f>
        <v/>
      </c>
      <c r="F128" s="52" t="str">
        <f>IFERROR((D128*E128),"-")</f>
        <v>-</v>
      </c>
      <c r="G128" s="66"/>
      <c r="H128" s="67"/>
      <c r="I128" s="52">
        <f>IFERROR((G128*H128),"-")</f>
        <v>0</v>
      </c>
      <c r="J128" s="66"/>
      <c r="K128" s="67"/>
      <c r="L128" s="52">
        <f>IFERROR((J128*K128),"-")</f>
        <v>0</v>
      </c>
    </row>
    <row r="129" spans="2:12" ht="18.95" customHeight="1" x14ac:dyDescent="0.2">
      <c r="B129" s="9" t="str">
        <f>IF('Qualitätsverbesserungs-ROI im 1'!B70=0,"",'Qualitätsverbesserungs-ROI im 1'!B70)</f>
        <v>Qualitätsmanager</v>
      </c>
      <c r="C129" s="86" t="str">
        <f>IF('Qualitätsverbesserungs-ROI im 2'!C70=0,"",'Qualitätsverbesserungs-ROI im 2'!C70)</f>
        <v/>
      </c>
      <c r="D129" s="62"/>
      <c r="E129" s="50" t="str">
        <f>IF('Qualitätsverbesserungs-ROI im 2'!E70=0,"",'Qualitätsverbesserungs-ROI im 2'!E70)</f>
        <v/>
      </c>
      <c r="F129" s="70" t="str">
        <f>IFERROR((D129*E129),"-")</f>
        <v>-</v>
      </c>
      <c r="G129" s="62"/>
      <c r="H129" s="50"/>
      <c r="I129" s="70">
        <f>IFERROR((G129*H129),"-")</f>
        <v>0</v>
      </c>
      <c r="J129" s="62"/>
      <c r="K129" s="50"/>
      <c r="L129" s="70">
        <f>IFERROR((J129*K129),"-")</f>
        <v>0</v>
      </c>
    </row>
    <row r="130" spans="2:12" ht="18.95" customHeight="1" x14ac:dyDescent="0.2">
      <c r="B130" s="7" t="str">
        <f>IF('Qualitätsverbesserungs-ROI im 1'!B71=0,"",'Qualitätsverbesserungs-ROI im 1'!B71)</f>
        <v/>
      </c>
      <c r="C130" s="87" t="str">
        <f>IF('Qualitätsverbesserungs-ROI im 2'!C71=0,"",'Qualitätsverbesserungs-ROI im 2'!C71)</f>
        <v/>
      </c>
      <c r="D130" s="66"/>
      <c r="E130" s="67" t="str">
        <f>IF('Qualitätsverbesserungs-ROI im 2'!E71=0,"",'Qualitätsverbesserungs-ROI im 2'!E71)</f>
        <v/>
      </c>
      <c r="F130" s="52" t="str">
        <f>IFERROR((D130*E130),"-")</f>
        <v>-</v>
      </c>
      <c r="G130" s="66"/>
      <c r="H130" s="67"/>
      <c r="I130" s="52">
        <f>IFERROR((G130*H130),"-")</f>
        <v>0</v>
      </c>
      <c r="J130" s="66"/>
      <c r="K130" s="67"/>
      <c r="L130" s="52">
        <f>IFERROR((J130*K130),"-")</f>
        <v>0</v>
      </c>
    </row>
    <row r="131" spans="2:12" ht="18.95" customHeight="1" x14ac:dyDescent="0.2">
      <c r="B131" s="39" t="str">
        <f>IF('Qualitätsverbesserungs-ROI im 1'!B72=0,"",'Qualitätsverbesserungs-ROI im 1'!B72)</f>
        <v/>
      </c>
      <c r="C131" s="82" t="str">
        <f>IF('Qualitätsverbesserungs-ROI im 2'!C72=0,"",'Qualitätsverbesserungs-ROI im 2'!C72)</f>
        <v/>
      </c>
      <c r="D131" s="15" t="str">
        <f>IF('Qualitätsverbesserungs-ROI im 2'!D72=0,"",'Qualitätsverbesserungs-ROI im 2'!D72)</f>
        <v/>
      </c>
      <c r="E131" s="14" t="str">
        <f>IF('Qualitätsverbesserungs-ROI im 2'!E72=0,"",'Qualitätsverbesserungs-ROI im 2'!E72)</f>
        <v/>
      </c>
      <c r="F131" s="14"/>
      <c r="G131" s="15"/>
      <c r="H131" s="14"/>
      <c r="I131" s="14"/>
      <c r="J131" s="15"/>
      <c r="K131" s="14"/>
      <c r="L131" s="14"/>
    </row>
    <row r="132" spans="2:12" ht="18.95" customHeight="1" x14ac:dyDescent="0.2">
      <c r="B132" s="7" t="str">
        <f>IF('Qualitätsverbesserungs-ROI im 1'!B73=0,"",'Qualitätsverbesserungs-ROI im 1'!B73)</f>
        <v/>
      </c>
      <c r="C132" s="87" t="str">
        <f>IF('Qualitätsverbesserungs-ROI im 2'!C73=0,"",'Qualitätsverbesserungs-ROI im 2'!C73)</f>
        <v/>
      </c>
      <c r="D132" s="66"/>
      <c r="E132" s="67" t="str">
        <f>IF('Qualitätsverbesserungs-ROI im 2'!E73=0,"",'Qualitätsverbesserungs-ROI im 2'!E73)</f>
        <v/>
      </c>
      <c r="F132" s="52" t="str">
        <f>IFERROR((D132*E132),"-")</f>
        <v>-</v>
      </c>
      <c r="G132" s="66"/>
      <c r="H132" s="67"/>
      <c r="I132" s="52">
        <f>IFERROR((G132*H132),"-")</f>
        <v>0</v>
      </c>
      <c r="J132" s="66"/>
      <c r="K132" s="67"/>
      <c r="L132" s="52">
        <f>IFERROR((J132*K132),"-")</f>
        <v>0</v>
      </c>
    </row>
    <row r="133" spans="2:12" ht="18.95" customHeight="1" x14ac:dyDescent="0.2">
      <c r="B133" s="9" t="str">
        <f>IF('Qualitätsverbesserungs-ROI im 1'!B74=0,"",'Qualitätsverbesserungs-ROI im 1'!B74)</f>
        <v>Klinisches Personal</v>
      </c>
      <c r="C133" s="86" t="str">
        <f>IF('Qualitätsverbesserungs-ROI im 2'!C74=0,"",'Qualitätsverbesserungs-ROI im 2'!C74)</f>
        <v/>
      </c>
      <c r="D133" s="62"/>
      <c r="E133" s="50" t="str">
        <f>IF('Qualitätsverbesserungs-ROI im 2'!E74=0,"",'Qualitätsverbesserungs-ROI im 2'!E74)</f>
        <v/>
      </c>
      <c r="F133" s="70" t="str">
        <f>IFERROR((D133*E133),"-")</f>
        <v>-</v>
      </c>
      <c r="G133" s="62"/>
      <c r="H133" s="50"/>
      <c r="I133" s="70">
        <f>IFERROR((G133*H133),"-")</f>
        <v>0</v>
      </c>
      <c r="J133" s="62"/>
      <c r="K133" s="50"/>
      <c r="L133" s="70">
        <f>IFERROR((J133*K133),"-")</f>
        <v>0</v>
      </c>
    </row>
    <row r="134" spans="2:12" ht="18.95" customHeight="1" x14ac:dyDescent="0.2">
      <c r="B134" s="7" t="str">
        <f>IF('Qualitätsverbesserungs-ROI im 1'!B75=0,"",'Qualitätsverbesserungs-ROI im 1'!B75)</f>
        <v>Pfleger</v>
      </c>
      <c r="C134" s="87" t="str">
        <f>IF('Qualitätsverbesserungs-ROI im 2'!C75=0,"",'Qualitätsverbesserungs-ROI im 2'!C75)</f>
        <v/>
      </c>
      <c r="D134" s="66"/>
      <c r="E134" s="67" t="str">
        <f>IF('Qualitätsverbesserungs-ROI im 2'!E75=0,"",'Qualitätsverbesserungs-ROI im 2'!E75)</f>
        <v/>
      </c>
      <c r="F134" s="52" t="str">
        <f>IFERROR((D134*E134),"-")</f>
        <v>-</v>
      </c>
      <c r="G134" s="66"/>
      <c r="H134" s="67"/>
      <c r="I134" s="52">
        <f>IFERROR((G134*H134),"-")</f>
        <v>0</v>
      </c>
      <c r="J134" s="66"/>
      <c r="K134" s="67"/>
      <c r="L134" s="52">
        <f>IFERROR((J134*K134),"-")</f>
        <v>0</v>
      </c>
    </row>
    <row r="135" spans="2:12" ht="18.95" customHeight="1" x14ac:dyDescent="0.2">
      <c r="B135" s="6" t="str">
        <f>IF('Qualitätsverbesserungs-ROI im 1'!B76=0,"",'Qualitätsverbesserungs-ROI im 1'!B76)</f>
        <v>Medizinisches Managementpersonal</v>
      </c>
      <c r="C135" s="86" t="str">
        <f>IF('Qualitätsverbesserungs-ROI im 2'!C76=0,"",'Qualitätsverbesserungs-ROI im 2'!C76)</f>
        <v/>
      </c>
      <c r="D135" s="62"/>
      <c r="E135" s="50" t="str">
        <f>IF('Qualitätsverbesserungs-ROI im 2'!E76=0,"",'Qualitätsverbesserungs-ROI im 2'!E76)</f>
        <v/>
      </c>
      <c r="F135" s="70" t="str">
        <f>IFERROR((D135*E135),"-")</f>
        <v>-</v>
      </c>
      <c r="G135" s="62"/>
      <c r="H135" s="50"/>
      <c r="I135" s="70">
        <f>IFERROR((G135*H135),"-")</f>
        <v>0</v>
      </c>
      <c r="J135" s="62"/>
      <c r="K135" s="50"/>
      <c r="L135" s="70">
        <f>IFERROR((J135*K135),"-")</f>
        <v>0</v>
      </c>
    </row>
    <row r="136" spans="2:12" ht="18.95" customHeight="1" x14ac:dyDescent="0.2">
      <c r="B136" s="7" t="str">
        <f>IF('Qualitätsverbesserungs-ROI im 1'!B77=0,"",'Qualitätsverbesserungs-ROI im 1'!B77)</f>
        <v/>
      </c>
      <c r="C136" s="87" t="str">
        <f>IF('Qualitätsverbesserungs-ROI im 2'!C77=0,"",'Qualitätsverbesserungs-ROI im 2'!C77)</f>
        <v/>
      </c>
      <c r="D136" s="66"/>
      <c r="E136" s="67" t="str">
        <f>IF('Qualitätsverbesserungs-ROI im 2'!E77=0,"",'Qualitätsverbesserungs-ROI im 2'!E77)</f>
        <v/>
      </c>
      <c r="F136" s="52" t="str">
        <f>IFERROR((D136*E136),"-")</f>
        <v>-</v>
      </c>
      <c r="G136" s="66"/>
      <c r="H136" s="67"/>
      <c r="I136" s="52">
        <f>IFERROR((G136*H136),"-")</f>
        <v>0</v>
      </c>
      <c r="J136" s="66"/>
      <c r="K136" s="67"/>
      <c r="L136" s="52">
        <f>IFERROR((J136*K136),"-")</f>
        <v>0</v>
      </c>
    </row>
    <row r="137" spans="2:12" ht="18.95" customHeight="1" x14ac:dyDescent="0.2">
      <c r="B137" s="39" t="str">
        <f>IF('Qualitätsverbesserungs-ROI im 1'!B78=0,"",'Qualitätsverbesserungs-ROI im 1'!B78)</f>
        <v/>
      </c>
      <c r="C137" s="82" t="str">
        <f>IF('Qualitätsverbesserungs-ROI im 2'!C78=0,"",'Qualitätsverbesserungs-ROI im 2'!C78)</f>
        <v/>
      </c>
      <c r="D137" s="15"/>
      <c r="E137" s="14" t="str">
        <f>IF('Qualitätsverbesserungs-ROI im 2'!E78=0,"",'Qualitätsverbesserungs-ROI im 2'!E78)</f>
        <v/>
      </c>
      <c r="F137" s="14"/>
      <c r="G137" s="15"/>
      <c r="H137" s="14"/>
      <c r="I137" s="14"/>
      <c r="J137" s="15"/>
      <c r="K137" s="14"/>
      <c r="L137" s="14"/>
    </row>
    <row r="138" spans="2:12" ht="18.95" customHeight="1" x14ac:dyDescent="0.2">
      <c r="B138" s="7" t="str">
        <f>IF('Qualitätsverbesserungs-ROI im 1'!B79=0,"",'Qualitätsverbesserungs-ROI im 1'!B79)</f>
        <v/>
      </c>
      <c r="C138" s="87" t="str">
        <f>IF('Qualitätsverbesserungs-ROI im 2'!C79=0,"",'Qualitätsverbesserungs-ROI im 2'!C79)</f>
        <v/>
      </c>
      <c r="D138" s="66"/>
      <c r="E138" s="67" t="str">
        <f>IF('Qualitätsverbesserungs-ROI im 2'!E79=0,"",'Qualitätsverbesserungs-ROI im 2'!E79)</f>
        <v/>
      </c>
      <c r="F138" s="52" t="str">
        <f>IFERROR((D138*E138),"-")</f>
        <v>-</v>
      </c>
      <c r="G138" s="66"/>
      <c r="H138" s="67"/>
      <c r="I138" s="52">
        <f>IFERROR((G138*H138),"-")</f>
        <v>0</v>
      </c>
      <c r="J138" s="66"/>
      <c r="K138" s="67"/>
      <c r="L138" s="52">
        <f>IFERROR((J138*K138),"-")</f>
        <v>0</v>
      </c>
    </row>
    <row r="139" spans="2:12" ht="18.95" customHeight="1" x14ac:dyDescent="0.2">
      <c r="B139" s="9" t="str">
        <f>IF('Qualitätsverbesserungs-ROI im 1'!B80=0,"",'Qualitätsverbesserungs-ROI im 1'!B80)</f>
        <v>Betrieb / Betriebsmittel</v>
      </c>
      <c r="C139" s="86" t="str">
        <f>IF('Qualitätsverbesserungs-ROI im 2'!C80=0,"",'Qualitätsverbesserungs-ROI im 2'!C80)</f>
        <v/>
      </c>
      <c r="D139" s="62"/>
      <c r="E139" s="50" t="str">
        <f>IF('Qualitätsverbesserungs-ROI im 2'!E80=0,"",'Qualitätsverbesserungs-ROI im 2'!E80)</f>
        <v/>
      </c>
      <c r="F139" s="70" t="str">
        <f>IFERROR((D139*E139),"-")</f>
        <v>-</v>
      </c>
      <c r="G139" s="62"/>
      <c r="H139" s="50"/>
      <c r="I139" s="70">
        <f>IFERROR((G139*H139),"-")</f>
        <v>0</v>
      </c>
      <c r="J139" s="62"/>
      <c r="K139" s="50"/>
      <c r="L139" s="70">
        <f>IFERROR((J139*K139),"-")</f>
        <v>0</v>
      </c>
    </row>
    <row r="140" spans="2:12" ht="18.95" customHeight="1" x14ac:dyDescent="0.2">
      <c r="B140" s="7" t="str">
        <f>IF('Qualitätsverbesserungs-ROI im 1'!B81=0,"",'Qualitätsverbesserungs-ROI im 1'!B81)</f>
        <v>Druck</v>
      </c>
      <c r="C140" s="87" t="str">
        <f>IF('Qualitätsverbesserungs-ROI im 2'!C81=0,"",'Qualitätsverbesserungs-ROI im 2'!C81)</f>
        <v/>
      </c>
      <c r="D140" s="66"/>
      <c r="E140" s="67" t="str">
        <f>IF('Qualitätsverbesserungs-ROI im 2'!E81=0,"",'Qualitätsverbesserungs-ROI im 2'!E81)</f>
        <v/>
      </c>
      <c r="F140" s="52" t="str">
        <f>IFERROR((D140*E140),"-")</f>
        <v>-</v>
      </c>
      <c r="G140" s="66"/>
      <c r="H140" s="67"/>
      <c r="I140" s="52">
        <f>IFERROR((G140*H140),"-")</f>
        <v>0</v>
      </c>
      <c r="J140" s="66"/>
      <c r="K140" s="67"/>
      <c r="L140" s="52">
        <f>IFERROR((J140*K140),"-")</f>
        <v>0</v>
      </c>
    </row>
    <row r="141" spans="2:12" ht="18.95" customHeight="1" x14ac:dyDescent="0.2">
      <c r="B141" s="39" t="str">
        <f>IF('Qualitätsverbesserungs-ROI im 1'!B82=0,"",'Qualitätsverbesserungs-ROI im 1'!B82)</f>
        <v>Bürobedarf</v>
      </c>
      <c r="C141" s="82" t="str">
        <f>IF('Qualitätsverbesserungs-ROI im 2'!C82=0,"",'Qualitätsverbesserungs-ROI im 2'!C82)</f>
        <v/>
      </c>
      <c r="D141" s="15" t="str">
        <f>IF('Qualitätsverbesserungs-ROI im 2'!D82=0,"",'Qualitätsverbesserungs-ROI im 2'!D82)</f>
        <v/>
      </c>
      <c r="E141" s="14" t="str">
        <f>IF('Qualitätsverbesserungs-ROI im 2'!E82=0,"",'Qualitätsverbesserungs-ROI im 2'!E82)</f>
        <v/>
      </c>
      <c r="F141" s="14"/>
      <c r="G141" s="15"/>
      <c r="H141" s="14"/>
      <c r="I141" s="14"/>
      <c r="J141" s="15"/>
      <c r="K141" s="14"/>
      <c r="L141" s="14"/>
    </row>
    <row r="142" spans="2:12" ht="18.95" customHeight="1" x14ac:dyDescent="0.2">
      <c r="B142" s="7" t="str">
        <f>IF('Qualitätsverbesserungs-ROI im 1'!B83=0,"",'Qualitätsverbesserungs-ROI im 1'!B83)</f>
        <v/>
      </c>
      <c r="C142" s="87" t="str">
        <f>IF('Qualitätsverbesserungs-ROI im 2'!C83=0,"",'Qualitätsverbesserungs-ROI im 2'!C83)</f>
        <v/>
      </c>
      <c r="D142" s="66"/>
      <c r="E142" s="67" t="str">
        <f>IF('Qualitätsverbesserungs-ROI im 2'!E83=0,"",'Qualitätsverbesserungs-ROI im 2'!E83)</f>
        <v/>
      </c>
      <c r="F142" s="52" t="str">
        <f t="shared" ref="F142:F147" si="2">IFERROR((D142*E142),"-")</f>
        <v>-</v>
      </c>
      <c r="G142" s="66"/>
      <c r="H142" s="67"/>
      <c r="I142" s="52">
        <f t="shared" ref="I142:I147" si="3">IFERROR((G142*H142),"-")</f>
        <v>0</v>
      </c>
      <c r="J142" s="66"/>
      <c r="K142" s="67"/>
      <c r="L142" s="52">
        <f t="shared" ref="L142:L147" si="4">IFERROR((J142*K142),"-")</f>
        <v>0</v>
      </c>
    </row>
    <row r="143" spans="2:12" ht="18.95" customHeight="1" x14ac:dyDescent="0.2">
      <c r="B143" s="9" t="str">
        <f>IF('Qualitätsverbesserungs-ROI im 1'!B84=0,"",'Qualitätsverbesserungs-ROI im 1'!B84)</f>
        <v>Vertragliche Dienstleistungen</v>
      </c>
      <c r="C143" s="86" t="str">
        <f>IF('Qualitätsverbesserungs-ROI im 2'!C84=0,"",'Qualitätsverbesserungs-ROI im 2'!C84)</f>
        <v/>
      </c>
      <c r="D143" s="62"/>
      <c r="E143" s="50" t="str">
        <f>IF('Qualitätsverbesserungs-ROI im 2'!E84=0,"",'Qualitätsverbesserungs-ROI im 2'!E84)</f>
        <v/>
      </c>
      <c r="F143" s="70" t="str">
        <f t="shared" si="2"/>
        <v>-</v>
      </c>
      <c r="G143" s="62"/>
      <c r="H143" s="50"/>
      <c r="I143" s="70">
        <f t="shared" si="3"/>
        <v>0</v>
      </c>
      <c r="J143" s="62"/>
      <c r="K143" s="50"/>
      <c r="L143" s="70">
        <f t="shared" si="4"/>
        <v>0</v>
      </c>
    </row>
    <row r="144" spans="2:12" ht="18.95" customHeight="1" x14ac:dyDescent="0.2">
      <c r="B144" s="7" t="str">
        <f>IF('Qualitätsverbesserungs-ROI im 1'!B85=0,"",'Qualitätsverbesserungs-ROI im 1'!B85)</f>
        <v>Aus- und Weiterbildung</v>
      </c>
      <c r="C144" s="87" t="str">
        <f>IF('Qualitätsverbesserungs-ROI im 2'!C85=0,"",'Qualitätsverbesserungs-ROI im 2'!C85)</f>
        <v/>
      </c>
      <c r="D144" s="66"/>
      <c r="E144" s="67" t="str">
        <f>IF('Qualitätsverbesserungs-ROI im 2'!E85=0,"",'Qualitätsverbesserungs-ROI im 2'!E85)</f>
        <v/>
      </c>
      <c r="F144" s="52" t="str">
        <f t="shared" si="2"/>
        <v>-</v>
      </c>
      <c r="G144" s="66"/>
      <c r="H144" s="67"/>
      <c r="I144" s="52">
        <f t="shared" si="3"/>
        <v>0</v>
      </c>
      <c r="J144" s="66"/>
      <c r="K144" s="67"/>
      <c r="L144" s="52">
        <f t="shared" si="4"/>
        <v>0</v>
      </c>
    </row>
    <row r="145" spans="2:12" ht="18.95" customHeight="1" x14ac:dyDescent="0.2">
      <c r="B145" s="6" t="str">
        <f>IF('Qualitätsverbesserungs-ROI im 1'!B86=0,"",'Qualitätsverbesserungs-ROI im 1'!B86)</f>
        <v/>
      </c>
      <c r="C145" s="86" t="str">
        <f>IF('Qualitätsverbesserungs-ROI im 2'!C86=0,"",'Qualitätsverbesserungs-ROI im 2'!C86)</f>
        <v/>
      </c>
      <c r="D145" s="62"/>
      <c r="E145" s="50" t="str">
        <f>IF('Qualitätsverbesserungs-ROI im 2'!E86=0,"",'Qualitätsverbesserungs-ROI im 2'!E86)</f>
        <v/>
      </c>
      <c r="F145" s="70" t="str">
        <f t="shared" si="2"/>
        <v>-</v>
      </c>
      <c r="G145" s="62"/>
      <c r="H145" s="50"/>
      <c r="I145" s="70">
        <f t="shared" si="3"/>
        <v>0</v>
      </c>
      <c r="J145" s="62"/>
      <c r="K145" s="50"/>
      <c r="L145" s="70">
        <f t="shared" si="4"/>
        <v>0</v>
      </c>
    </row>
    <row r="146" spans="2:12" ht="18.95" customHeight="1" x14ac:dyDescent="0.2">
      <c r="B146" s="7" t="str">
        <f>IF('Qualitätsverbesserungs-ROI im 1'!B87=0,"",'Qualitätsverbesserungs-ROI im 1'!B87)</f>
        <v/>
      </c>
      <c r="C146" s="87" t="str">
        <f>IF('Qualitätsverbesserungs-ROI im 2'!C87=0,"",'Qualitätsverbesserungs-ROI im 2'!C87)</f>
        <v/>
      </c>
      <c r="D146" s="66"/>
      <c r="E146" s="67" t="str">
        <f>IF('Qualitätsverbesserungs-ROI im 2'!E87=0,"",'Qualitätsverbesserungs-ROI im 2'!E87)</f>
        <v/>
      </c>
      <c r="F146" s="52" t="str">
        <f t="shared" si="2"/>
        <v>-</v>
      </c>
      <c r="G146" s="66"/>
      <c r="H146" s="67"/>
      <c r="I146" s="52">
        <f t="shared" si="3"/>
        <v>0</v>
      </c>
      <c r="J146" s="66"/>
      <c r="K146" s="67"/>
      <c r="L146" s="52">
        <f t="shared" si="4"/>
        <v>0</v>
      </c>
    </row>
    <row r="147" spans="2:12" ht="18.95" customHeight="1" x14ac:dyDescent="0.2">
      <c r="B147" s="9" t="str">
        <f>IF('Qualitätsverbesserungs-ROI im 1'!B88=0,"",'Qualitätsverbesserungs-ROI im 1'!B88)</f>
        <v/>
      </c>
      <c r="C147" s="86" t="str">
        <f>IF('Qualitätsverbesserungs-ROI im 2'!C88=0,"",'Qualitätsverbesserungs-ROI im 2'!C88)</f>
        <v/>
      </c>
      <c r="D147" s="62"/>
      <c r="E147" s="50" t="str">
        <f>IF('Qualitätsverbesserungs-ROI im 2'!E88=0,"",'Qualitätsverbesserungs-ROI im 2'!E88)</f>
        <v/>
      </c>
      <c r="F147" s="70" t="str">
        <f t="shared" si="2"/>
        <v>-</v>
      </c>
      <c r="G147" s="62"/>
      <c r="H147" s="50"/>
      <c r="I147" s="70">
        <f t="shared" si="3"/>
        <v>0</v>
      </c>
      <c r="J147" s="62"/>
      <c r="K147" s="50"/>
      <c r="L147" s="70">
        <f t="shared" si="4"/>
        <v>0</v>
      </c>
    </row>
    <row r="148" spans="2:12" ht="18.95" customHeight="1" x14ac:dyDescent="0.2">
      <c r="B148" s="39" t="str">
        <f>IF('Qualitätsverbesserungs-ROI im 1'!B89=0,"",'Qualitätsverbesserungs-ROI im 1'!B89)</f>
        <v/>
      </c>
      <c r="C148" s="82" t="str">
        <f>IF('Qualitätsverbesserungs-ROI im 2'!C89=0,"",'Qualitätsverbesserungs-ROI im 2'!C89)</f>
        <v/>
      </c>
      <c r="D148" s="15" t="str">
        <f>IF('Qualitätsverbesserungs-ROI im 2'!D89=0,"",'Qualitätsverbesserungs-ROI im 2'!D89)</f>
        <v/>
      </c>
      <c r="E148" s="14" t="str">
        <f>IF('Qualitätsverbesserungs-ROI im 2'!E89=0,"",'Qualitätsverbesserungs-ROI im 2'!E89)</f>
        <v/>
      </c>
      <c r="F148" s="14"/>
      <c r="G148" s="15"/>
      <c r="H148" s="14"/>
      <c r="I148" s="14"/>
      <c r="J148" s="15"/>
      <c r="K148" s="14"/>
      <c r="L148" s="14"/>
    </row>
    <row r="149" spans="2:12" ht="18.95" customHeight="1" x14ac:dyDescent="0.2">
      <c r="B149" s="7" t="str">
        <f>IF('Qualitätsverbesserungs-ROI im 1'!B90=0,"",'Qualitätsverbesserungs-ROI im 1'!B90)</f>
        <v/>
      </c>
      <c r="C149" s="87" t="str">
        <f>IF('Qualitätsverbesserungs-ROI im 2'!C90=0,"",'Qualitätsverbesserungs-ROI im 2'!C90)</f>
        <v/>
      </c>
      <c r="D149" s="66"/>
      <c r="E149" s="67" t="str">
        <f>IF('Qualitätsverbesserungs-ROI im 2'!E90=0,"",'Qualitätsverbesserungs-ROI im 2'!E90)</f>
        <v/>
      </c>
      <c r="F149" s="52" t="str">
        <f t="shared" ref="F149:F154" si="5">IFERROR((D149*E149),"-")</f>
        <v>-</v>
      </c>
      <c r="G149" s="66"/>
      <c r="H149" s="67"/>
      <c r="I149" s="52">
        <f t="shared" ref="I149:I154" si="6">IFERROR((G149*H149),"-")</f>
        <v>0</v>
      </c>
      <c r="J149" s="66"/>
      <c r="K149" s="67"/>
      <c r="L149" s="52">
        <f t="shared" ref="L149:L154" si="7">IFERROR((J149*K149),"-")</f>
        <v>0</v>
      </c>
    </row>
    <row r="150" spans="2:12" ht="18.95" customHeight="1" x14ac:dyDescent="0.2">
      <c r="B150" s="9" t="str">
        <f>IF('Qualitätsverbesserungs-ROI im 1'!B91=0,"",'Qualitätsverbesserungs-ROI im 1'!B91)</f>
        <v>Ausrüstung</v>
      </c>
      <c r="C150" s="86" t="str">
        <f>IF('Qualitätsverbesserungs-ROI im 2'!C91=0,"",'Qualitätsverbesserungs-ROI im 2'!C91)</f>
        <v/>
      </c>
      <c r="D150" s="62"/>
      <c r="E150" s="50" t="str">
        <f>IF('Qualitätsverbesserungs-ROI im 2'!E91=0,"",'Qualitätsverbesserungs-ROI im 2'!E91)</f>
        <v/>
      </c>
      <c r="F150" s="70" t="str">
        <f t="shared" si="5"/>
        <v>-</v>
      </c>
      <c r="G150" s="62"/>
      <c r="H150" s="50"/>
      <c r="I150" s="70">
        <f t="shared" si="6"/>
        <v>0</v>
      </c>
      <c r="J150" s="62"/>
      <c r="K150" s="50"/>
      <c r="L150" s="70">
        <f t="shared" si="7"/>
        <v>0</v>
      </c>
    </row>
    <row r="151" spans="2:12" ht="18.95" customHeight="1" x14ac:dyDescent="0.2">
      <c r="B151" s="7" t="str">
        <f>IF('Qualitätsverbesserungs-ROI im 1'!B92=0,"",'Qualitätsverbesserungs-ROI im 1'!B92)</f>
        <v>Hardware</v>
      </c>
      <c r="C151" s="87" t="str">
        <f>IF('Qualitätsverbesserungs-ROI im 2'!C92=0,"",'Qualitätsverbesserungs-ROI im 2'!C92)</f>
        <v/>
      </c>
      <c r="D151" s="66"/>
      <c r="E151" s="67" t="str">
        <f>IF('Qualitätsverbesserungs-ROI im 2'!E92=0,"",'Qualitätsverbesserungs-ROI im 2'!E92)</f>
        <v/>
      </c>
      <c r="F151" s="52" t="str">
        <f t="shared" si="5"/>
        <v>-</v>
      </c>
      <c r="G151" s="66"/>
      <c r="H151" s="67"/>
      <c r="I151" s="52">
        <f t="shared" si="6"/>
        <v>0</v>
      </c>
      <c r="J151" s="66"/>
      <c r="K151" s="67"/>
      <c r="L151" s="52">
        <f t="shared" si="7"/>
        <v>0</v>
      </c>
    </row>
    <row r="152" spans="2:12" ht="18.95" customHeight="1" x14ac:dyDescent="0.2">
      <c r="B152" s="6" t="str">
        <f>IF('Qualitätsverbesserungs-ROI im 1'!B93=0,"",'Qualitätsverbesserungs-ROI im 1'!B93)</f>
        <v>Software</v>
      </c>
      <c r="C152" s="86" t="str">
        <f>IF('Qualitätsverbesserungs-ROI im 2'!C93=0,"",'Qualitätsverbesserungs-ROI im 2'!C93)</f>
        <v/>
      </c>
      <c r="D152" s="62"/>
      <c r="E152" s="50" t="str">
        <f>IF('Qualitätsverbesserungs-ROI im 2'!E93=0,"",'Qualitätsverbesserungs-ROI im 2'!E93)</f>
        <v/>
      </c>
      <c r="F152" s="70" t="str">
        <f t="shared" si="5"/>
        <v>-</v>
      </c>
      <c r="G152" s="62"/>
      <c r="H152" s="50"/>
      <c r="I152" s="70">
        <f t="shared" si="6"/>
        <v>0</v>
      </c>
      <c r="J152" s="62"/>
      <c r="K152" s="50"/>
      <c r="L152" s="70">
        <f t="shared" si="7"/>
        <v>0</v>
      </c>
    </row>
    <row r="153" spans="2:12" ht="18.95" customHeight="1" x14ac:dyDescent="0.2">
      <c r="B153" s="7" t="str">
        <f>IF('Qualitätsverbesserungs-ROI im 1'!B94=0,"",'Qualitätsverbesserungs-ROI im 1'!B94)</f>
        <v>Sonstige Ausrüstung</v>
      </c>
      <c r="C153" s="87" t="str">
        <f>IF('Qualitätsverbesserungs-ROI im 2'!C94=0,"",'Qualitätsverbesserungs-ROI im 2'!C94)</f>
        <v/>
      </c>
      <c r="D153" s="66"/>
      <c r="E153" s="67" t="str">
        <f>IF('Qualitätsverbesserungs-ROI im 2'!E94=0,"",'Qualitätsverbesserungs-ROI im 2'!E94)</f>
        <v/>
      </c>
      <c r="F153" s="52" t="str">
        <f t="shared" si="5"/>
        <v>-</v>
      </c>
      <c r="G153" s="66"/>
      <c r="H153" s="67"/>
      <c r="I153" s="52">
        <f t="shared" si="6"/>
        <v>0</v>
      </c>
      <c r="J153" s="66"/>
      <c r="K153" s="67"/>
      <c r="L153" s="52">
        <f t="shared" si="7"/>
        <v>0</v>
      </c>
    </row>
    <row r="154" spans="2:12" ht="18.95" customHeight="1" x14ac:dyDescent="0.2">
      <c r="B154" s="9" t="str">
        <f>IF('Qualitätsverbesserungs-ROI im 1'!B95=0,"",'Qualitätsverbesserungs-ROI im 1'!B95)</f>
        <v/>
      </c>
      <c r="C154" s="86" t="str">
        <f>IF('Qualitätsverbesserungs-ROI im 2'!C95=0,"",'Qualitätsverbesserungs-ROI im 2'!C95)</f>
        <v/>
      </c>
      <c r="D154" s="62"/>
      <c r="E154" s="50" t="str">
        <f>IF('Qualitätsverbesserungs-ROI im 2'!E95=0,"",'Qualitätsverbesserungs-ROI im 2'!E95)</f>
        <v/>
      </c>
      <c r="F154" s="70" t="str">
        <f t="shared" si="5"/>
        <v>-</v>
      </c>
      <c r="G154" s="62"/>
      <c r="H154" s="50"/>
      <c r="I154" s="70">
        <f t="shared" si="6"/>
        <v>0</v>
      </c>
      <c r="J154" s="62"/>
      <c r="K154" s="50"/>
      <c r="L154" s="70">
        <f t="shared" si="7"/>
        <v>0</v>
      </c>
    </row>
    <row r="155" spans="2:12" ht="18.95" customHeight="1" x14ac:dyDescent="0.2">
      <c r="B155" s="39" t="str">
        <f>IF('Qualitätsverbesserungs-ROI im 1'!B96=0,"",'Qualitätsverbesserungs-ROI im 1'!B96)</f>
        <v/>
      </c>
      <c r="C155" s="82" t="str">
        <f>IF('Qualitätsverbesserungs-ROI im 2'!C96=0,"",'Qualitätsverbesserungs-ROI im 2'!C96)</f>
        <v/>
      </c>
      <c r="D155" s="15" t="str">
        <f>IF('Qualitätsverbesserungs-ROI im 2'!D96=0,"",'Qualitätsverbesserungs-ROI im 2'!D96)</f>
        <v/>
      </c>
      <c r="E155" s="14" t="str">
        <f>IF('Qualitätsverbesserungs-ROI im 2'!E96=0,"",'Qualitätsverbesserungs-ROI im 2'!E96)</f>
        <v/>
      </c>
      <c r="F155" s="14"/>
      <c r="G155" s="15"/>
      <c r="H155" s="14"/>
      <c r="I155" s="14"/>
      <c r="J155" s="15"/>
      <c r="K155" s="14"/>
      <c r="L155" s="14"/>
    </row>
    <row r="156" spans="2:12" ht="18.95" customHeight="1" x14ac:dyDescent="0.2">
      <c r="B156" s="7" t="str">
        <f>IF('Qualitätsverbesserungs-ROI im 1'!B97=0,"",'Qualitätsverbesserungs-ROI im 1'!B97)</f>
        <v/>
      </c>
      <c r="C156" s="87" t="str">
        <f>IF('Qualitätsverbesserungs-ROI im 2'!C97=0,"",'Qualitätsverbesserungs-ROI im 2'!C97)</f>
        <v/>
      </c>
      <c r="D156" s="66"/>
      <c r="E156" s="67" t="str">
        <f>IF('Qualitätsverbesserungs-ROI im 2'!E97=0,"",'Qualitätsverbesserungs-ROI im 2'!E97)</f>
        <v/>
      </c>
      <c r="F156" s="52" t="str">
        <f>IFERROR((D156*E156),"-")</f>
        <v>-</v>
      </c>
      <c r="G156" s="66"/>
      <c r="H156" s="67"/>
      <c r="I156" s="52">
        <f>IFERROR((G156*H156),"-")</f>
        <v>0</v>
      </c>
      <c r="J156" s="66"/>
      <c r="K156" s="67"/>
      <c r="L156" s="52">
        <f>IFERROR((J156*K156),"-")</f>
        <v>0</v>
      </c>
    </row>
    <row r="157" spans="2:12" ht="18.95" customHeight="1" x14ac:dyDescent="0.2">
      <c r="B157" s="9" t="str">
        <f>IF('Qualitätsverbesserungs-ROI im 1'!B98=0,"",'Qualitätsverbesserungs-ROI im 1'!B98)</f>
        <v>Andere anfängliche Kosten</v>
      </c>
      <c r="C157" s="86" t="str">
        <f>IF('Qualitätsverbesserungs-ROI im 2'!C98=0,"",'Qualitätsverbesserungs-ROI im 2'!C98)</f>
        <v/>
      </c>
      <c r="D157" s="62"/>
      <c r="E157" s="50" t="str">
        <f>IF('Qualitätsverbesserungs-ROI im 2'!E98=0,"",'Qualitätsverbesserungs-ROI im 2'!E98)</f>
        <v/>
      </c>
      <c r="F157" s="70" t="str">
        <f>IFERROR((D157*E157),"-")</f>
        <v>-</v>
      </c>
      <c r="G157" s="62"/>
      <c r="H157" s="50"/>
      <c r="I157" s="70">
        <f>IFERROR((G157*H157),"-")</f>
        <v>0</v>
      </c>
      <c r="J157" s="62"/>
      <c r="K157" s="50"/>
      <c r="L157" s="70">
        <f>IFERROR((J157*K157),"-")</f>
        <v>0</v>
      </c>
    </row>
    <row r="158" spans="2:12" ht="18.95" customHeight="1" x14ac:dyDescent="0.2">
      <c r="B158" s="7" t="str">
        <f>IF('Qualitätsverbesserungs-ROI im 1'!B99=0,"",'Qualitätsverbesserungs-ROI im 1'!B99)</f>
        <v/>
      </c>
      <c r="C158" s="87" t="str">
        <f>IF('Qualitätsverbesserungs-ROI im 2'!C99=0,"",'Qualitätsverbesserungs-ROI im 2'!C99)</f>
        <v/>
      </c>
      <c r="D158" s="66"/>
      <c r="E158" s="67" t="str">
        <f>IF('Qualitätsverbesserungs-ROI im 2'!E99=0,"",'Qualitätsverbesserungs-ROI im 2'!E99)</f>
        <v/>
      </c>
      <c r="F158" s="52" t="str">
        <f>IFERROR((D158*E158),"-")</f>
        <v>-</v>
      </c>
      <c r="G158" s="66"/>
      <c r="H158" s="67"/>
      <c r="I158" s="52">
        <f>IFERROR((G158*H158),"-")</f>
        <v>0</v>
      </c>
      <c r="J158" s="66"/>
      <c r="K158" s="67"/>
      <c r="L158" s="52">
        <f>IFERROR((J158*K158),"-")</f>
        <v>0</v>
      </c>
    </row>
    <row r="159" spans="2:12" ht="18.95" customHeight="1" x14ac:dyDescent="0.2">
      <c r="B159" s="6" t="str">
        <f>IF('Qualitätsverbesserungs-ROI im 1'!B100=0,"",'Qualitätsverbesserungs-ROI im 1'!B100)</f>
        <v/>
      </c>
      <c r="C159" s="88" t="str">
        <f>IF('Qualitätsverbesserungs-ROI im 2'!C100=0,"",'Qualitätsverbesserungs-ROI im 2'!C100)</f>
        <v/>
      </c>
      <c r="D159" s="62"/>
      <c r="E159" s="50" t="str">
        <f>IF('Qualitätsverbesserungs-ROI im 2'!E100=0,"",'Qualitätsverbesserungs-ROI im 2'!E100)</f>
        <v/>
      </c>
      <c r="F159" s="70" t="str">
        <f>IFERROR((D159*E159),"-")</f>
        <v>-</v>
      </c>
      <c r="G159" s="62"/>
      <c r="H159" s="50"/>
      <c r="I159" s="70">
        <f>IFERROR((G159*H159),"-")</f>
        <v>0</v>
      </c>
      <c r="J159" s="62"/>
      <c r="K159" s="50"/>
      <c r="L159" s="70">
        <f>IFERROR((J159*K159),"-")</f>
        <v>0</v>
      </c>
    </row>
    <row r="160" spans="2:12" ht="18.95" customHeight="1" x14ac:dyDescent="0.2">
      <c r="D160" s="89"/>
      <c r="E160" s="90" t="s">
        <v>83</v>
      </c>
      <c r="F160" s="91"/>
      <c r="G160" s="89"/>
      <c r="H160" s="90" t="s">
        <v>84</v>
      </c>
      <c r="I160" s="91"/>
      <c r="J160" s="89"/>
      <c r="K160" s="90" t="s">
        <v>85</v>
      </c>
      <c r="L160" s="91"/>
    </row>
    <row r="161" spans="1:12" ht="18.95" customHeight="1" x14ac:dyDescent="0.2">
      <c r="C161" s="16"/>
      <c r="D161" s="63" t="s">
        <v>79</v>
      </c>
      <c r="E161" s="64"/>
      <c r="F161" s="52">
        <f>SUM(F115:F159)</f>
        <v>0</v>
      </c>
      <c r="G161" s="63" t="s">
        <v>79</v>
      </c>
      <c r="H161" s="61"/>
      <c r="I161" s="52">
        <f>SUM(I115:I159)</f>
        <v>0</v>
      </c>
      <c r="J161" s="63" t="s">
        <v>79</v>
      </c>
      <c r="K161" s="61"/>
      <c r="L161" s="52">
        <f>SUM(L115:L159)</f>
        <v>0</v>
      </c>
    </row>
    <row r="162" spans="1:12" ht="18.95" customHeight="1" x14ac:dyDescent="0.2">
      <c r="C162" s="16"/>
      <c r="D162" s="63" t="s">
        <v>80</v>
      </c>
      <c r="E162" s="64"/>
      <c r="F162" s="65">
        <f>F103</f>
        <v>0</v>
      </c>
      <c r="G162" s="63" t="s">
        <v>80</v>
      </c>
      <c r="H162" s="61"/>
      <c r="I162" s="65">
        <f>F103</f>
        <v>0</v>
      </c>
      <c r="J162" s="63" t="s">
        <v>80</v>
      </c>
      <c r="K162" s="61"/>
      <c r="L162" s="65">
        <f>F103</f>
        <v>0</v>
      </c>
    </row>
    <row r="163" spans="1:12" ht="18.95" customHeight="1" x14ac:dyDescent="0.2">
      <c r="C163" s="16"/>
      <c r="D163" s="63" t="s">
        <v>81</v>
      </c>
      <c r="E163" s="64"/>
      <c r="F163" s="30">
        <f>F162*F161</f>
        <v>0</v>
      </c>
      <c r="G163" s="63" t="s">
        <v>81</v>
      </c>
      <c r="H163" s="61"/>
      <c r="I163" s="30">
        <f>I162*I161</f>
        <v>0</v>
      </c>
      <c r="J163" s="63" t="s">
        <v>81</v>
      </c>
      <c r="K163" s="61"/>
      <c r="L163" s="30">
        <f>L162*L161</f>
        <v>0</v>
      </c>
    </row>
    <row r="164" spans="1:12" ht="11.1" customHeight="1" x14ac:dyDescent="0.2"/>
    <row r="165" spans="1:12" ht="18.95" customHeight="1" x14ac:dyDescent="0.2">
      <c r="C165" s="16"/>
      <c r="D165" s="78" t="s">
        <v>88</v>
      </c>
      <c r="E165" s="100" t="s">
        <v>89</v>
      </c>
      <c r="F165" s="98">
        <f>SUM(F161,F163)</f>
        <v>0</v>
      </c>
      <c r="G165" s="101" t="s">
        <v>90</v>
      </c>
      <c r="H165" s="102"/>
      <c r="I165" s="99">
        <f>SUM(I161,I163)</f>
        <v>0</v>
      </c>
      <c r="J165" s="101" t="s">
        <v>91</v>
      </c>
      <c r="K165" s="102"/>
      <c r="L165" s="99">
        <f>SUM(L161,L163)</f>
        <v>0</v>
      </c>
    </row>
    <row r="167" spans="1:12" customFormat="1" ht="42" customHeight="1" x14ac:dyDescent="0.25">
      <c r="A167" s="1"/>
      <c r="B167" s="3" t="s">
        <v>33</v>
      </c>
      <c r="C167" s="3"/>
    </row>
    <row r="168" spans="1:12" s="2" customFormat="1" ht="18.95" customHeight="1" x14ac:dyDescent="0.25">
      <c r="B168" s="10" t="s">
        <v>0</v>
      </c>
      <c r="C168" s="41" t="str">
        <f>IF('Qualitätsverbesserungs-ROI im 2'!C51=0,"",'Qualitätsverbesserungs-ROI im 2'!C51)</f>
        <v/>
      </c>
      <c r="D168" s="18"/>
    </row>
    <row r="169" spans="1:12" s="18" customFormat="1" ht="11.1" customHeight="1" x14ac:dyDescent="0.25">
      <c r="B169" s="28"/>
      <c r="C169" s="20"/>
      <c r="D169" s="20"/>
    </row>
    <row r="170" spans="1:12" ht="18.95" customHeight="1" x14ac:dyDescent="0.2">
      <c r="B170" s="39" t="s">
        <v>92</v>
      </c>
      <c r="C170" s="8" t="s">
        <v>8</v>
      </c>
      <c r="D170" s="48" t="s">
        <v>19</v>
      </c>
      <c r="E170" s="48" t="s">
        <v>20</v>
      </c>
      <c r="F170" s="48" t="s">
        <v>21</v>
      </c>
    </row>
    <row r="171" spans="1:12" ht="18.95" customHeight="1" x14ac:dyDescent="0.2">
      <c r="B171" s="6" t="s">
        <v>93</v>
      </c>
      <c r="C171" s="50"/>
      <c r="D171" s="50"/>
      <c r="E171" s="50"/>
      <c r="F171" s="50"/>
    </row>
    <row r="172" spans="1:12" ht="18.95" customHeight="1" x14ac:dyDescent="0.2">
      <c r="B172" s="7" t="s">
        <v>94</v>
      </c>
      <c r="C172" s="67"/>
      <c r="D172" s="67"/>
      <c r="E172" s="67"/>
      <c r="F172" s="67"/>
    </row>
    <row r="173" spans="1:12" ht="18.95" customHeight="1" x14ac:dyDescent="0.2">
      <c r="B173" s="9" t="s">
        <v>95</v>
      </c>
      <c r="C173" s="50"/>
      <c r="D173" s="50"/>
      <c r="E173" s="50"/>
      <c r="F173" s="50"/>
    </row>
    <row r="174" spans="1:12" ht="18.95" customHeight="1" x14ac:dyDescent="0.2">
      <c r="B174" s="7" t="s">
        <v>96</v>
      </c>
      <c r="C174" s="67"/>
      <c r="D174" s="67"/>
      <c r="E174" s="67"/>
      <c r="F174" s="67"/>
    </row>
    <row r="175" spans="1:12" ht="18.95" customHeight="1" x14ac:dyDescent="0.2">
      <c r="B175" s="6" t="s">
        <v>97</v>
      </c>
      <c r="C175" s="50"/>
      <c r="D175" s="50"/>
      <c r="E175" s="50"/>
      <c r="F175" s="50"/>
    </row>
    <row r="176" spans="1:12" ht="18.95" customHeight="1" x14ac:dyDescent="0.2">
      <c r="B176" s="7" t="s">
        <v>98</v>
      </c>
      <c r="C176" s="67"/>
      <c r="D176" s="67"/>
      <c r="E176" s="67"/>
      <c r="F176" s="67"/>
    </row>
    <row r="177" spans="2:6" ht="18.95" customHeight="1" x14ac:dyDescent="0.2">
      <c r="B177" s="9" t="s">
        <v>99</v>
      </c>
      <c r="C177" s="50"/>
      <c r="D177" s="50"/>
      <c r="E177" s="50"/>
      <c r="F177" s="50"/>
    </row>
    <row r="178" spans="2:6" ht="18.95" customHeight="1" x14ac:dyDescent="0.2">
      <c r="B178" s="7" t="s">
        <v>100</v>
      </c>
      <c r="C178" s="67"/>
      <c r="D178" s="67"/>
      <c r="E178" s="67"/>
      <c r="F178" s="67"/>
    </row>
    <row r="179" spans="2:6" ht="18.95" customHeight="1" x14ac:dyDescent="0.2">
      <c r="B179" s="6" t="s">
        <v>101</v>
      </c>
      <c r="C179" s="50"/>
      <c r="D179" s="50"/>
      <c r="E179" s="50"/>
      <c r="F179" s="50"/>
    </row>
    <row r="180" spans="2:6" ht="18.95" customHeight="1" x14ac:dyDescent="0.2">
      <c r="B180" s="92" t="s">
        <v>102</v>
      </c>
      <c r="C180" s="52">
        <f>SUM(C171:C179)</f>
        <v>0</v>
      </c>
      <c r="D180" s="52">
        <f>SUM(D171:D179)</f>
        <v>0</v>
      </c>
      <c r="E180" s="52">
        <f>SUM(E171:E179)</f>
        <v>0</v>
      </c>
      <c r="F180" s="52">
        <f>SUM(F171:F179)</f>
        <v>0</v>
      </c>
    </row>
    <row r="181" spans="2:6" s="23" customFormat="1" ht="11.1" customHeight="1" x14ac:dyDescent="0.2">
      <c r="B181" s="24"/>
      <c r="C181" s="25"/>
      <c r="D181" s="25"/>
      <c r="E181" s="25"/>
      <c r="F181" s="25"/>
    </row>
    <row r="182" spans="2:6" s="23" customFormat="1" ht="18.95" customHeight="1" x14ac:dyDescent="0.2">
      <c r="B182" s="51" t="s">
        <v>103</v>
      </c>
      <c r="C182" s="25"/>
      <c r="D182" s="25"/>
      <c r="E182" s="25"/>
      <c r="F182" s="25"/>
    </row>
    <row r="183" spans="2:6" s="23" customFormat="1" ht="18.95" customHeight="1" x14ac:dyDescent="0.2">
      <c r="B183" s="42" t="s">
        <v>104</v>
      </c>
      <c r="C183" s="12"/>
      <c r="D183" s="48" t="s">
        <v>19</v>
      </c>
      <c r="E183" s="48" t="s">
        <v>20</v>
      </c>
      <c r="F183" s="48" t="s">
        <v>21</v>
      </c>
    </row>
    <row r="184" spans="2:6" s="23" customFormat="1" ht="18.95" customHeight="1" x14ac:dyDescent="0.2">
      <c r="B184" s="6" t="s">
        <v>93</v>
      </c>
      <c r="C184" s="6"/>
      <c r="D184" s="50">
        <f t="shared" ref="D184:D192" si="8">C171-D171</f>
        <v>0</v>
      </c>
      <c r="E184" s="50">
        <f t="shared" ref="E184:E192" si="9">IF(E171="",0,C171-E171)</f>
        <v>0</v>
      </c>
      <c r="F184" s="50">
        <f t="shared" ref="F184:F192" si="10">IF(F171="",0,C171-F171)</f>
        <v>0</v>
      </c>
    </row>
    <row r="185" spans="2:6" s="23" customFormat="1" ht="18.95" customHeight="1" x14ac:dyDescent="0.2">
      <c r="B185" s="7" t="s">
        <v>94</v>
      </c>
      <c r="C185" s="7"/>
      <c r="D185" s="67">
        <f t="shared" si="8"/>
        <v>0</v>
      </c>
      <c r="E185" s="67">
        <f t="shared" si="9"/>
        <v>0</v>
      </c>
      <c r="F185" s="67">
        <f t="shared" si="10"/>
        <v>0</v>
      </c>
    </row>
    <row r="186" spans="2:6" s="23" customFormat="1" ht="18.95" customHeight="1" x14ac:dyDescent="0.2">
      <c r="B186" s="9" t="s">
        <v>95</v>
      </c>
      <c r="C186" s="9"/>
      <c r="D186" s="50">
        <f t="shared" si="8"/>
        <v>0</v>
      </c>
      <c r="E186" s="50">
        <f t="shared" si="9"/>
        <v>0</v>
      </c>
      <c r="F186" s="50">
        <f t="shared" si="10"/>
        <v>0</v>
      </c>
    </row>
    <row r="187" spans="2:6" ht="18.95" customHeight="1" x14ac:dyDescent="0.2">
      <c r="B187" s="7" t="s">
        <v>96</v>
      </c>
      <c r="C187" s="7"/>
      <c r="D187" s="67">
        <f t="shared" si="8"/>
        <v>0</v>
      </c>
      <c r="E187" s="67">
        <f t="shared" si="9"/>
        <v>0</v>
      </c>
      <c r="F187" s="67">
        <f t="shared" si="10"/>
        <v>0</v>
      </c>
    </row>
    <row r="188" spans="2:6" ht="18.95" customHeight="1" x14ac:dyDescent="0.2">
      <c r="B188" s="6" t="s">
        <v>97</v>
      </c>
      <c r="C188" s="6"/>
      <c r="D188" s="50">
        <f t="shared" si="8"/>
        <v>0</v>
      </c>
      <c r="E188" s="50">
        <f t="shared" si="9"/>
        <v>0</v>
      </c>
      <c r="F188" s="50">
        <f t="shared" si="10"/>
        <v>0</v>
      </c>
    </row>
    <row r="189" spans="2:6" ht="18.95" customHeight="1" x14ac:dyDescent="0.2">
      <c r="B189" s="7" t="s">
        <v>98</v>
      </c>
      <c r="C189" s="7"/>
      <c r="D189" s="67">
        <f t="shared" si="8"/>
        <v>0</v>
      </c>
      <c r="E189" s="67">
        <f t="shared" si="9"/>
        <v>0</v>
      </c>
      <c r="F189" s="67">
        <f t="shared" si="10"/>
        <v>0</v>
      </c>
    </row>
    <row r="190" spans="2:6" ht="18.95" customHeight="1" x14ac:dyDescent="0.2">
      <c r="B190" s="9" t="s">
        <v>99</v>
      </c>
      <c r="C190" s="9"/>
      <c r="D190" s="50">
        <f t="shared" si="8"/>
        <v>0</v>
      </c>
      <c r="E190" s="50">
        <f t="shared" si="9"/>
        <v>0</v>
      </c>
      <c r="F190" s="50">
        <f t="shared" si="10"/>
        <v>0</v>
      </c>
    </row>
    <row r="191" spans="2:6" ht="18.95" customHeight="1" x14ac:dyDescent="0.2">
      <c r="B191" s="7" t="s">
        <v>100</v>
      </c>
      <c r="C191" s="7"/>
      <c r="D191" s="67">
        <f t="shared" si="8"/>
        <v>0</v>
      </c>
      <c r="E191" s="67">
        <f t="shared" si="9"/>
        <v>0</v>
      </c>
      <c r="F191" s="67">
        <f t="shared" si="10"/>
        <v>0</v>
      </c>
    </row>
    <row r="192" spans="2:6" ht="18.95" customHeight="1" x14ac:dyDescent="0.2">
      <c r="B192" s="6" t="s">
        <v>101</v>
      </c>
      <c r="C192" s="6"/>
      <c r="D192" s="50">
        <f t="shared" si="8"/>
        <v>0</v>
      </c>
      <c r="E192" s="50">
        <f t="shared" si="9"/>
        <v>0</v>
      </c>
      <c r="F192" s="50">
        <f t="shared" si="10"/>
        <v>0</v>
      </c>
    </row>
    <row r="193" spans="1:6" ht="18.95" customHeight="1" x14ac:dyDescent="0.2">
      <c r="B193" s="7" t="s">
        <v>105</v>
      </c>
      <c r="C193" s="7"/>
      <c r="D193" s="52">
        <f>SUM(D184:D192)</f>
        <v>0</v>
      </c>
      <c r="E193" s="52">
        <f>SUM(E184:E192)</f>
        <v>0</v>
      </c>
      <c r="F193" s="52">
        <f>SUM(F184:F192)</f>
        <v>0</v>
      </c>
    </row>
    <row r="194" spans="1:6" ht="18.95" customHeight="1" x14ac:dyDescent="0.2">
      <c r="B194" s="6" t="s">
        <v>106</v>
      </c>
      <c r="C194" s="6"/>
      <c r="D194" s="93">
        <v>0</v>
      </c>
      <c r="E194" s="93">
        <v>0</v>
      </c>
      <c r="F194" s="93">
        <v>0</v>
      </c>
    </row>
    <row r="195" spans="1:6" ht="18.95" customHeight="1" x14ac:dyDescent="0.2">
      <c r="B195" s="7" t="s">
        <v>107</v>
      </c>
      <c r="C195" s="7"/>
      <c r="D195" s="52">
        <f>D194*D193</f>
        <v>0</v>
      </c>
      <c r="E195" s="52">
        <f>E194*E193</f>
        <v>0</v>
      </c>
      <c r="F195" s="52">
        <f>F194*F193</f>
        <v>0</v>
      </c>
    </row>
    <row r="196" spans="1:6" ht="18.95" customHeight="1" x14ac:dyDescent="0.2">
      <c r="B196" s="40" t="s">
        <v>108</v>
      </c>
      <c r="C196" s="6"/>
      <c r="D196" s="93">
        <v>0</v>
      </c>
      <c r="E196" s="93">
        <v>0</v>
      </c>
      <c r="F196" s="93">
        <v>0</v>
      </c>
    </row>
    <row r="197" spans="1:6" ht="18.95" customHeight="1" x14ac:dyDescent="0.2">
      <c r="B197" s="10" t="s">
        <v>109</v>
      </c>
      <c r="C197" s="7"/>
      <c r="D197" s="52">
        <f>D196*D195</f>
        <v>0</v>
      </c>
      <c r="E197" s="52">
        <f>E196*E195</f>
        <v>0</v>
      </c>
      <c r="F197" s="52">
        <f>F196*F195</f>
        <v>0</v>
      </c>
    </row>
    <row r="199" spans="1:6" customFormat="1" ht="42" customHeight="1" x14ac:dyDescent="0.25">
      <c r="A199" s="1"/>
      <c r="B199" s="3" t="s">
        <v>36</v>
      </c>
      <c r="C199" s="3"/>
    </row>
    <row r="200" spans="1:6" s="2" customFormat="1" ht="18.95" customHeight="1" x14ac:dyDescent="0.25">
      <c r="B200" s="10" t="s">
        <v>0</v>
      </c>
      <c r="C200" s="41" t="str">
        <f>IF('Qualitätsverbesserungs-ROI im 2'!C51=0,"",'Qualitätsverbesserungs-ROI im 2'!C51)</f>
        <v/>
      </c>
      <c r="D200" s="18"/>
    </row>
    <row r="201" spans="1:6" s="18" customFormat="1" ht="11.1" customHeight="1" x14ac:dyDescent="0.25">
      <c r="B201" s="28"/>
      <c r="C201" s="20"/>
      <c r="D201" s="20"/>
    </row>
    <row r="202" spans="1:6" ht="18.95" customHeight="1" x14ac:dyDescent="0.2">
      <c r="B202" s="47" t="s">
        <v>110</v>
      </c>
      <c r="C202" s="48" t="s">
        <v>111</v>
      </c>
      <c r="D202" s="48" t="s">
        <v>112</v>
      </c>
      <c r="E202" s="48" t="s">
        <v>113</v>
      </c>
      <c r="F202" s="48" t="s">
        <v>114</v>
      </c>
    </row>
    <row r="203" spans="1:6" ht="18.95" customHeight="1" x14ac:dyDescent="0.2">
      <c r="B203" s="6" t="s">
        <v>93</v>
      </c>
      <c r="C203" s="95">
        <v>0</v>
      </c>
      <c r="D203" s="95">
        <v>0</v>
      </c>
      <c r="E203" s="95">
        <v>0</v>
      </c>
      <c r="F203" s="95">
        <v>0</v>
      </c>
    </row>
    <row r="204" spans="1:6" ht="18.95" customHeight="1" x14ac:dyDescent="0.2">
      <c r="B204" s="7" t="s">
        <v>94</v>
      </c>
      <c r="C204" s="96">
        <v>0</v>
      </c>
      <c r="D204" s="96">
        <v>0</v>
      </c>
      <c r="E204" s="96">
        <v>0</v>
      </c>
      <c r="F204" s="96">
        <v>0</v>
      </c>
    </row>
    <row r="205" spans="1:6" ht="18.95" customHeight="1" x14ac:dyDescent="0.2">
      <c r="B205" s="9" t="s">
        <v>95</v>
      </c>
      <c r="C205" s="95">
        <v>0</v>
      </c>
      <c r="D205" s="95">
        <v>0</v>
      </c>
      <c r="E205" s="95">
        <v>0</v>
      </c>
      <c r="F205" s="95">
        <v>0</v>
      </c>
    </row>
    <row r="206" spans="1:6" ht="18.95" customHeight="1" x14ac:dyDescent="0.2">
      <c r="B206" s="7" t="s">
        <v>96</v>
      </c>
      <c r="C206" s="96">
        <v>0</v>
      </c>
      <c r="D206" s="96">
        <v>0</v>
      </c>
      <c r="E206" s="96">
        <v>0</v>
      </c>
      <c r="F206" s="96">
        <v>0</v>
      </c>
    </row>
    <row r="207" spans="1:6" ht="18.95" customHeight="1" x14ac:dyDescent="0.2">
      <c r="B207" s="6" t="s">
        <v>97</v>
      </c>
      <c r="C207" s="95">
        <v>0</v>
      </c>
      <c r="D207" s="95">
        <v>0</v>
      </c>
      <c r="E207" s="95">
        <v>0</v>
      </c>
      <c r="F207" s="95">
        <v>0</v>
      </c>
    </row>
    <row r="208" spans="1:6" ht="18.95" customHeight="1" x14ac:dyDescent="0.2">
      <c r="B208" s="7" t="s">
        <v>98</v>
      </c>
      <c r="C208" s="96">
        <v>0</v>
      </c>
      <c r="D208" s="96">
        <v>0</v>
      </c>
      <c r="E208" s="96">
        <v>0</v>
      </c>
      <c r="F208" s="96">
        <v>0</v>
      </c>
    </row>
    <row r="209" spans="2:6" ht="18.95" customHeight="1" x14ac:dyDescent="0.2">
      <c r="B209" s="9" t="s">
        <v>99</v>
      </c>
      <c r="C209" s="95">
        <v>0</v>
      </c>
      <c r="D209" s="95">
        <v>0</v>
      </c>
      <c r="E209" s="95">
        <v>0</v>
      </c>
      <c r="F209" s="95">
        <v>0</v>
      </c>
    </row>
    <row r="210" spans="2:6" ht="18.95" customHeight="1" x14ac:dyDescent="0.2">
      <c r="B210" s="7" t="s">
        <v>100</v>
      </c>
      <c r="C210" s="96">
        <v>0</v>
      </c>
      <c r="D210" s="96">
        <v>0</v>
      </c>
      <c r="E210" s="96">
        <v>0</v>
      </c>
      <c r="F210" s="96">
        <v>0</v>
      </c>
    </row>
    <row r="211" spans="2:6" ht="18.95" customHeight="1" x14ac:dyDescent="0.2">
      <c r="B211" s="6" t="s">
        <v>101</v>
      </c>
      <c r="C211" s="95">
        <v>0</v>
      </c>
      <c r="D211" s="95">
        <v>0</v>
      </c>
      <c r="E211" s="95">
        <v>0</v>
      </c>
      <c r="F211" s="95">
        <v>0</v>
      </c>
    </row>
    <row r="212" spans="2:6" ht="18.95" customHeight="1" x14ac:dyDescent="0.2">
      <c r="B212" s="92" t="s">
        <v>115</v>
      </c>
      <c r="C212" s="52">
        <f>SUM(C203:C211)</f>
        <v>0</v>
      </c>
      <c r="D212" s="52">
        <f>SUM(D203:D211)</f>
        <v>0</v>
      </c>
      <c r="E212" s="52">
        <f>SUM(E203:E211)</f>
        <v>0</v>
      </c>
      <c r="F212" s="52">
        <f>SUM(F203:F211)</f>
        <v>0</v>
      </c>
    </row>
    <row r="213" spans="2:6" s="23" customFormat="1" ht="11.1" customHeight="1" x14ac:dyDescent="0.2">
      <c r="B213" s="24"/>
      <c r="C213" s="25"/>
      <c r="D213" s="25"/>
      <c r="E213" s="25"/>
      <c r="F213" s="25"/>
    </row>
    <row r="214" spans="2:6" s="23" customFormat="1" ht="18.95" customHeight="1" x14ac:dyDescent="0.2">
      <c r="B214" s="94" t="s">
        <v>116</v>
      </c>
      <c r="C214" s="25" t="str">
        <f>IF('Qualitätsverbesserungs-ROI im 1'!C65=0,"",'Qualitätsverbesserungs-ROI im 1'!C65)</f>
        <v/>
      </c>
      <c r="D214" s="25" t="str">
        <f>IF('Qualitätsverbesserungs-ROI im 2'!D65=0,"",'Qualitätsverbesserungs-ROI im 2'!D65)</f>
        <v/>
      </c>
      <c r="E214" s="25"/>
      <c r="F214" s="25"/>
    </row>
    <row r="215" spans="2:6" s="23" customFormat="1" ht="18.95" customHeight="1" x14ac:dyDescent="0.2">
      <c r="B215" s="42" t="s">
        <v>104</v>
      </c>
      <c r="C215" s="12"/>
      <c r="D215" s="48" t="s">
        <v>112</v>
      </c>
      <c r="E215" s="48" t="s">
        <v>113</v>
      </c>
      <c r="F215" s="48" t="s">
        <v>114</v>
      </c>
    </row>
    <row r="216" spans="2:6" s="23" customFormat="1" ht="18.95" customHeight="1" x14ac:dyDescent="0.2">
      <c r="B216" s="6" t="s">
        <v>93</v>
      </c>
      <c r="C216" s="6"/>
      <c r="D216" s="50">
        <f t="shared" ref="D216:D224" si="11">C203-D203</f>
        <v>0</v>
      </c>
      <c r="E216" s="50">
        <f t="shared" ref="E216:E224" si="12">IF(E203="",0,C203-E203)</f>
        <v>0</v>
      </c>
      <c r="F216" s="50">
        <f t="shared" ref="F216:F224" si="13">IF(F203="",0,C203-F203)</f>
        <v>0</v>
      </c>
    </row>
    <row r="217" spans="2:6" s="23" customFormat="1" ht="18.95" customHeight="1" x14ac:dyDescent="0.2">
      <c r="B217" s="7" t="s">
        <v>94</v>
      </c>
      <c r="C217" s="7"/>
      <c r="D217" s="96">
        <f t="shared" si="11"/>
        <v>0</v>
      </c>
      <c r="E217" s="96">
        <f t="shared" si="12"/>
        <v>0</v>
      </c>
      <c r="F217" s="96">
        <f t="shared" si="13"/>
        <v>0</v>
      </c>
    </row>
    <row r="218" spans="2:6" s="23" customFormat="1" ht="18.95" customHeight="1" x14ac:dyDescent="0.2">
      <c r="B218" s="9" t="s">
        <v>95</v>
      </c>
      <c r="C218" s="9"/>
      <c r="D218" s="50">
        <f t="shared" si="11"/>
        <v>0</v>
      </c>
      <c r="E218" s="50">
        <f t="shared" si="12"/>
        <v>0</v>
      </c>
      <c r="F218" s="50">
        <f t="shared" si="13"/>
        <v>0</v>
      </c>
    </row>
    <row r="219" spans="2:6" ht="18.95" customHeight="1" x14ac:dyDescent="0.2">
      <c r="B219" s="7" t="s">
        <v>96</v>
      </c>
      <c r="C219" s="7"/>
      <c r="D219" s="96">
        <f t="shared" si="11"/>
        <v>0</v>
      </c>
      <c r="E219" s="96">
        <f t="shared" si="12"/>
        <v>0</v>
      </c>
      <c r="F219" s="96">
        <f t="shared" si="13"/>
        <v>0</v>
      </c>
    </row>
    <row r="220" spans="2:6" ht="18.95" customHeight="1" x14ac:dyDescent="0.2">
      <c r="B220" s="6" t="s">
        <v>97</v>
      </c>
      <c r="C220" s="6"/>
      <c r="D220" s="50">
        <f t="shared" si="11"/>
        <v>0</v>
      </c>
      <c r="E220" s="50">
        <f t="shared" si="12"/>
        <v>0</v>
      </c>
      <c r="F220" s="50">
        <f t="shared" si="13"/>
        <v>0</v>
      </c>
    </row>
    <row r="221" spans="2:6" ht="18.95" customHeight="1" x14ac:dyDescent="0.2">
      <c r="B221" s="7" t="s">
        <v>98</v>
      </c>
      <c r="C221" s="7"/>
      <c r="D221" s="96">
        <f t="shared" si="11"/>
        <v>0</v>
      </c>
      <c r="E221" s="96">
        <f t="shared" si="12"/>
        <v>0</v>
      </c>
      <c r="F221" s="96">
        <f t="shared" si="13"/>
        <v>0</v>
      </c>
    </row>
    <row r="222" spans="2:6" ht="18.95" customHeight="1" x14ac:dyDescent="0.2">
      <c r="B222" s="9" t="s">
        <v>99</v>
      </c>
      <c r="C222" s="9"/>
      <c r="D222" s="50">
        <f t="shared" si="11"/>
        <v>0</v>
      </c>
      <c r="E222" s="50">
        <f t="shared" si="12"/>
        <v>0</v>
      </c>
      <c r="F222" s="50">
        <f t="shared" si="13"/>
        <v>0</v>
      </c>
    </row>
    <row r="223" spans="2:6" ht="18.95" customHeight="1" x14ac:dyDescent="0.2">
      <c r="B223" s="7" t="s">
        <v>100</v>
      </c>
      <c r="C223" s="7"/>
      <c r="D223" s="96">
        <f t="shared" si="11"/>
        <v>0</v>
      </c>
      <c r="E223" s="96">
        <f t="shared" si="12"/>
        <v>0</v>
      </c>
      <c r="F223" s="96">
        <f t="shared" si="13"/>
        <v>0</v>
      </c>
    </row>
    <row r="224" spans="2:6" ht="18.95" customHeight="1" x14ac:dyDescent="0.2">
      <c r="B224" s="6" t="s">
        <v>101</v>
      </c>
      <c r="C224" s="6"/>
      <c r="D224" s="50">
        <f t="shared" si="11"/>
        <v>0</v>
      </c>
      <c r="E224" s="50">
        <f t="shared" si="12"/>
        <v>0</v>
      </c>
      <c r="F224" s="50">
        <f t="shared" si="13"/>
        <v>0</v>
      </c>
    </row>
    <row r="225" spans="1:6" ht="18.95" customHeight="1" x14ac:dyDescent="0.2">
      <c r="B225" s="92" t="s">
        <v>105</v>
      </c>
      <c r="C225" s="7"/>
      <c r="D225" s="52">
        <f>SUM(D216:D224)</f>
        <v>0</v>
      </c>
      <c r="E225" s="52">
        <f>SUM(E216:E224)</f>
        <v>0</v>
      </c>
      <c r="F225" s="52">
        <f>SUM(F216:F224)</f>
        <v>0</v>
      </c>
    </row>
    <row r="227" spans="1:6" customFormat="1" ht="37.5" customHeight="1" x14ac:dyDescent="0.35">
      <c r="A227" s="1"/>
      <c r="B227" s="38" t="s">
        <v>38</v>
      </c>
      <c r="C227" s="38"/>
    </row>
    <row r="228" spans="1:6" s="37" customFormat="1" ht="27.6" customHeight="1" x14ac:dyDescent="0.25">
      <c r="A228" s="35"/>
      <c r="B228" s="36" t="s">
        <v>39</v>
      </c>
      <c r="C228" s="36"/>
    </row>
    <row r="229" spans="1:6" s="2" customFormat="1" ht="18.95" customHeight="1" x14ac:dyDescent="0.25">
      <c r="B229" s="10" t="s">
        <v>0</v>
      </c>
      <c r="C229" s="41" t="str">
        <f>IF('Qualitätsverbesserungs-ROI im 2'!C51=0,"",'Qualitätsverbesserungs-ROI im 2'!C51)</f>
        <v/>
      </c>
      <c r="D229" s="18"/>
    </row>
    <row r="230" spans="1:6" s="18" customFormat="1" ht="11.1" customHeight="1" x14ac:dyDescent="0.25">
      <c r="B230" s="28"/>
      <c r="C230" s="20"/>
      <c r="D230" s="20"/>
    </row>
    <row r="231" spans="1:6" ht="18.95" customHeight="1" x14ac:dyDescent="0.2">
      <c r="B231" s="47" t="s">
        <v>117</v>
      </c>
      <c r="C231" s="48" t="s">
        <v>10</v>
      </c>
      <c r="D231" s="48" t="s">
        <v>19</v>
      </c>
      <c r="E231" s="48" t="s">
        <v>20</v>
      </c>
      <c r="F231" s="48" t="s">
        <v>21</v>
      </c>
    </row>
    <row r="232" spans="1:6" ht="18.95" customHeight="1" x14ac:dyDescent="0.2">
      <c r="B232" s="6" t="s">
        <v>93</v>
      </c>
      <c r="C232" s="50">
        <f>'Qualitätsverbesserungs-ROI im 1'!C171</f>
        <v>0</v>
      </c>
      <c r="D232" s="50">
        <f>'Qualitätsverbesserungs-ROI im 2'!D171</f>
        <v>0</v>
      </c>
      <c r="E232" s="50">
        <f>'Qualitätsverbesserungs-ROI im 2'!E171</f>
        <v>0</v>
      </c>
      <c r="F232" s="50">
        <f>'Qualitätsverbesserungs-ROI im 2'!F171</f>
        <v>0</v>
      </c>
    </row>
    <row r="233" spans="1:6" ht="18.95" customHeight="1" x14ac:dyDescent="0.2">
      <c r="B233" s="7" t="s">
        <v>94</v>
      </c>
      <c r="C233" s="67">
        <f>'Qualitätsverbesserungs-ROI im 2'!C172</f>
        <v>0</v>
      </c>
      <c r="D233" s="67">
        <f>'Qualitätsverbesserungs-ROI im 2'!D172</f>
        <v>0</v>
      </c>
      <c r="E233" s="67">
        <f>'Qualitätsverbesserungs-ROI im 2'!E172</f>
        <v>0</v>
      </c>
      <c r="F233" s="67">
        <f>'Qualitätsverbesserungs-ROI im 2'!F172</f>
        <v>0</v>
      </c>
    </row>
    <row r="234" spans="1:6" ht="18.95" customHeight="1" x14ac:dyDescent="0.2">
      <c r="B234" s="9" t="s">
        <v>95</v>
      </c>
      <c r="C234" s="50">
        <f>'Qualitätsverbesserungs-ROI im 2'!C173</f>
        <v>0</v>
      </c>
      <c r="D234" s="50">
        <f>'Qualitätsverbesserungs-ROI im 2'!D173</f>
        <v>0</v>
      </c>
      <c r="E234" s="50">
        <f>'Qualitätsverbesserungs-ROI im 2'!E173</f>
        <v>0</v>
      </c>
      <c r="F234" s="50">
        <f>'Qualitätsverbesserungs-ROI im 2'!F173</f>
        <v>0</v>
      </c>
    </row>
    <row r="235" spans="1:6" ht="18.95" customHeight="1" x14ac:dyDescent="0.2">
      <c r="B235" s="7" t="s">
        <v>96</v>
      </c>
      <c r="C235" s="67">
        <f>'Qualitätsverbesserungs-ROI im 2'!C174</f>
        <v>0</v>
      </c>
      <c r="D235" s="67">
        <f>'Qualitätsverbesserungs-ROI im 2'!D174</f>
        <v>0</v>
      </c>
      <c r="E235" s="67">
        <f>'Qualitätsverbesserungs-ROI im 2'!E174</f>
        <v>0</v>
      </c>
      <c r="F235" s="67">
        <f>'Qualitätsverbesserungs-ROI im 2'!F174</f>
        <v>0</v>
      </c>
    </row>
    <row r="236" spans="1:6" ht="18.95" customHeight="1" x14ac:dyDescent="0.2">
      <c r="B236" s="6" t="s">
        <v>97</v>
      </c>
      <c r="C236" s="50">
        <f>'Qualitätsverbesserungs-ROI im 2'!C175</f>
        <v>0</v>
      </c>
      <c r="D236" s="50">
        <f>'Qualitätsverbesserungs-ROI im 2'!D175</f>
        <v>0</v>
      </c>
      <c r="E236" s="50">
        <f>'Qualitätsverbesserungs-ROI im 2'!E175</f>
        <v>0</v>
      </c>
      <c r="F236" s="50">
        <f>'Qualitätsverbesserungs-ROI im 2'!F175</f>
        <v>0</v>
      </c>
    </row>
    <row r="237" spans="1:6" ht="18.95" customHeight="1" x14ac:dyDescent="0.2">
      <c r="B237" s="7" t="s">
        <v>98</v>
      </c>
      <c r="C237" s="67">
        <f>'Qualitätsverbesserungs-ROI im 2'!C176</f>
        <v>0</v>
      </c>
      <c r="D237" s="67">
        <f>'Qualitätsverbesserungs-ROI im 2'!D176</f>
        <v>0</v>
      </c>
      <c r="E237" s="67">
        <f>'Qualitätsverbesserungs-ROI im 2'!E176</f>
        <v>0</v>
      </c>
      <c r="F237" s="67">
        <f>'Qualitätsverbesserungs-ROI im 2'!F176</f>
        <v>0</v>
      </c>
    </row>
    <row r="238" spans="1:6" ht="18.95" customHeight="1" x14ac:dyDescent="0.2">
      <c r="B238" s="9" t="s">
        <v>99</v>
      </c>
      <c r="C238" s="50">
        <f>'Qualitätsverbesserungs-ROI im 2'!C177</f>
        <v>0</v>
      </c>
      <c r="D238" s="50">
        <f>'Qualitätsverbesserungs-ROI im 2'!D177</f>
        <v>0</v>
      </c>
      <c r="E238" s="50">
        <f>'Qualitätsverbesserungs-ROI im 2'!E177</f>
        <v>0</v>
      </c>
      <c r="F238" s="50">
        <f>'Qualitätsverbesserungs-ROI im 2'!F177</f>
        <v>0</v>
      </c>
    </row>
    <row r="239" spans="1:6" ht="18.95" customHeight="1" x14ac:dyDescent="0.2">
      <c r="B239" s="7" t="s">
        <v>100</v>
      </c>
      <c r="C239" s="67">
        <f>'Qualitätsverbesserungs-ROI im 2'!C178</f>
        <v>0</v>
      </c>
      <c r="D239" s="67">
        <f>'Qualitätsverbesserungs-ROI im 2'!D178</f>
        <v>0</v>
      </c>
      <c r="E239" s="67">
        <f>'Qualitätsverbesserungs-ROI im 2'!E178</f>
        <v>0</v>
      </c>
      <c r="F239" s="67">
        <f>'Qualitätsverbesserungs-ROI im 2'!F178</f>
        <v>0</v>
      </c>
    </row>
    <row r="240" spans="1:6" ht="18.95" customHeight="1" x14ac:dyDescent="0.2">
      <c r="B240" s="6" t="s">
        <v>101</v>
      </c>
      <c r="C240" s="50">
        <f>'Qualitätsverbesserungs-ROI im 2'!C179</f>
        <v>0</v>
      </c>
      <c r="D240" s="50">
        <f>'Qualitätsverbesserungs-ROI im 2'!D179</f>
        <v>0</v>
      </c>
      <c r="E240" s="50">
        <f>'Qualitätsverbesserungs-ROI im 2'!E179</f>
        <v>0</v>
      </c>
      <c r="F240" s="50">
        <f>'Qualitätsverbesserungs-ROI im 2'!F179</f>
        <v>0</v>
      </c>
    </row>
    <row r="241" spans="2:6" ht="18.95" customHeight="1" x14ac:dyDescent="0.2">
      <c r="B241" s="92" t="s">
        <v>115</v>
      </c>
      <c r="C241" s="52">
        <f>SUM(C232:C240)</f>
        <v>0</v>
      </c>
      <c r="D241" s="52">
        <f>SUM(D232:D240)</f>
        <v>0</v>
      </c>
      <c r="E241" s="52">
        <f>SUM(E232:E240)</f>
        <v>0</v>
      </c>
      <c r="F241" s="52">
        <f>SUM(F232:F240)</f>
        <v>0</v>
      </c>
    </row>
    <row r="242" spans="2:6" s="23" customFormat="1" ht="11.1" customHeight="1" x14ac:dyDescent="0.2">
      <c r="B242" s="24"/>
      <c r="C242" s="25"/>
      <c r="D242" s="25"/>
      <c r="E242" s="25"/>
      <c r="F242" s="25"/>
    </row>
    <row r="243" spans="2:6" s="23" customFormat="1" ht="18" customHeight="1" x14ac:dyDescent="0.2">
      <c r="B243" s="94" t="s">
        <v>118</v>
      </c>
      <c r="C243" s="25"/>
      <c r="D243" s="25" t="str">
        <f>IF('Qualitätsverbesserungs-ROI im 2'!D65=0,"",'Qualitätsverbesserungs-ROI im 2'!D65)</f>
        <v/>
      </c>
      <c r="E243" s="25"/>
      <c r="F243" s="25"/>
    </row>
    <row r="244" spans="2:6" s="23" customFormat="1" ht="18.95" customHeight="1" x14ac:dyDescent="0.2">
      <c r="B244" s="47" t="s">
        <v>117</v>
      </c>
      <c r="C244" s="47"/>
      <c r="D244" s="48" t="s">
        <v>119</v>
      </c>
      <c r="E244" s="48" t="s">
        <v>120</v>
      </c>
      <c r="F244" s="48" t="s">
        <v>121</v>
      </c>
    </row>
    <row r="245" spans="2:6" s="23" customFormat="1" ht="18.95" customHeight="1" x14ac:dyDescent="0.2">
      <c r="B245" s="6" t="s">
        <v>93</v>
      </c>
      <c r="C245" s="6"/>
      <c r="D245" s="50">
        <f>C232-D232-'Qualitätsverbesserungs-ROI im 2'!D216</f>
        <v>0</v>
      </c>
      <c r="E245" s="50">
        <f>IF(E232="",0,C232-E232-'Qualitätsverbesserungs-ROI im 2'!E216)</f>
        <v>0</v>
      </c>
      <c r="F245" s="50">
        <f>IF(F232="",0,C232-F232-'Qualitätsverbesserungs-ROI im 2'!F216)</f>
        <v>0</v>
      </c>
    </row>
    <row r="246" spans="2:6" s="23" customFormat="1" ht="18.95" customHeight="1" x14ac:dyDescent="0.2">
      <c r="B246" s="7" t="s">
        <v>94</v>
      </c>
      <c r="C246" s="7"/>
      <c r="D246" s="67">
        <f>C233-D233-'Qualitätsverbesserungs-ROI im 2'!D217</f>
        <v>0</v>
      </c>
      <c r="E246" s="67">
        <f>IF(E233="",0,C233-E233-'Qualitätsverbesserungs-ROI im 2'!E217)</f>
        <v>0</v>
      </c>
      <c r="F246" s="67">
        <f>IF(F233="",0,C233-F233-'Qualitätsverbesserungs-ROI im 2'!F217)</f>
        <v>0</v>
      </c>
    </row>
    <row r="247" spans="2:6" s="23" customFormat="1" ht="18.95" customHeight="1" x14ac:dyDescent="0.2">
      <c r="B247" s="9" t="s">
        <v>95</v>
      </c>
      <c r="C247" s="9"/>
      <c r="D247" s="50">
        <f>C234-D234-'Qualitätsverbesserungs-ROI im 2'!D218</f>
        <v>0</v>
      </c>
      <c r="E247" s="50">
        <f>IF(E234="",0,C234-E234-'Qualitätsverbesserungs-ROI im 2'!E218)</f>
        <v>0</v>
      </c>
      <c r="F247" s="50">
        <f>IF(F234="",0,C234-F234-'Qualitätsverbesserungs-ROI im 2'!F218)</f>
        <v>0</v>
      </c>
    </row>
    <row r="248" spans="2:6" ht="18.95" customHeight="1" x14ac:dyDescent="0.2">
      <c r="B248" s="7" t="s">
        <v>96</v>
      </c>
      <c r="C248" s="7"/>
      <c r="D248" s="67">
        <f>C235-D235-'Qualitätsverbesserungs-ROI im 2'!D219</f>
        <v>0</v>
      </c>
      <c r="E248" s="67">
        <f>IF(E235="",0,C235-E235-'Qualitätsverbesserungs-ROI im 2'!E219)</f>
        <v>0</v>
      </c>
      <c r="F248" s="67">
        <f>IF(F235="",0,C235-F235-'Qualitätsverbesserungs-ROI im 2'!F219)</f>
        <v>0</v>
      </c>
    </row>
    <row r="249" spans="2:6" ht="18.95" customHeight="1" x14ac:dyDescent="0.2">
      <c r="B249" s="6" t="s">
        <v>97</v>
      </c>
      <c r="C249" s="6"/>
      <c r="D249" s="50">
        <f>C236-D236-'Qualitätsverbesserungs-ROI im 2'!D220</f>
        <v>0</v>
      </c>
      <c r="E249" s="50">
        <f>IF(E236="",0,C236-E236-'Qualitätsverbesserungs-ROI im 2'!E220)</f>
        <v>0</v>
      </c>
      <c r="F249" s="50">
        <f>IF(F236="",0,C236-F236-'Qualitätsverbesserungs-ROI im 2'!F220)</f>
        <v>0</v>
      </c>
    </row>
    <row r="250" spans="2:6" ht="18.95" customHeight="1" x14ac:dyDescent="0.2">
      <c r="B250" s="7" t="s">
        <v>98</v>
      </c>
      <c r="C250" s="7"/>
      <c r="D250" s="67">
        <f>C237-D237-'Qualitätsverbesserungs-ROI im 2'!D221</f>
        <v>0</v>
      </c>
      <c r="E250" s="67">
        <f>IF(E237="",0,C237-E237-'Qualitätsverbesserungs-ROI im 2'!E221)</f>
        <v>0</v>
      </c>
      <c r="F250" s="67">
        <f>IF(F237="",0,C237-F237-'Qualitätsverbesserungs-ROI im 2'!F221)</f>
        <v>0</v>
      </c>
    </row>
    <row r="251" spans="2:6" ht="18.95" customHeight="1" x14ac:dyDescent="0.2">
      <c r="B251" s="9" t="s">
        <v>99</v>
      </c>
      <c r="C251" s="9"/>
      <c r="D251" s="50">
        <f>C238-D238-'Qualitätsverbesserungs-ROI im 2'!D222</f>
        <v>0</v>
      </c>
      <c r="E251" s="50">
        <f>IF(E238="",0,C238-E238-'Qualitätsverbesserungs-ROI im 2'!E222)</f>
        <v>0</v>
      </c>
      <c r="F251" s="50">
        <f>IF(F238="",0,C238-F238-'Qualitätsverbesserungs-ROI im 2'!F222)</f>
        <v>0</v>
      </c>
    </row>
    <row r="252" spans="2:6" ht="18.95" customHeight="1" x14ac:dyDescent="0.2">
      <c r="B252" s="7" t="s">
        <v>100</v>
      </c>
      <c r="C252" s="7"/>
      <c r="D252" s="67">
        <f>C239-D239-'Qualitätsverbesserungs-ROI im 2'!D223</f>
        <v>0</v>
      </c>
      <c r="E252" s="67">
        <f>IF(E239="",0,C239-E239-'Qualitätsverbesserungs-ROI im 2'!E223)</f>
        <v>0</v>
      </c>
      <c r="F252" s="67">
        <f>IF(F239="",0,C239-F239-'Qualitätsverbesserungs-ROI im 2'!F223)</f>
        <v>0</v>
      </c>
    </row>
    <row r="253" spans="2:6" ht="18.95" customHeight="1" x14ac:dyDescent="0.2">
      <c r="B253" s="6" t="s">
        <v>101</v>
      </c>
      <c r="C253" s="6"/>
      <c r="D253" s="50">
        <f>C240-D240-'Qualitätsverbesserungs-ROI im 2'!D224</f>
        <v>0</v>
      </c>
      <c r="E253" s="50">
        <f>IF(E240="",0,C240-E240-'Qualitätsverbesserungs-ROI im 2'!E224)</f>
        <v>0</v>
      </c>
      <c r="F253" s="50">
        <f>IF(F240="",0,C240-F240-'Qualitätsverbesserungs-ROI im 2'!F224)</f>
        <v>0</v>
      </c>
    </row>
    <row r="254" spans="2:6" ht="18.95" customHeight="1" x14ac:dyDescent="0.2">
      <c r="B254" s="7" t="s">
        <v>105</v>
      </c>
      <c r="C254" s="7"/>
      <c r="D254" s="52">
        <f>SUM(D245:D253)</f>
        <v>0</v>
      </c>
      <c r="E254" s="52">
        <f>SUM(E245:E253)</f>
        <v>0</v>
      </c>
      <c r="F254" s="52">
        <f>SUM(F245:F253)</f>
        <v>0</v>
      </c>
    </row>
    <row r="255" spans="2:6" ht="18.95" customHeight="1" x14ac:dyDescent="0.2">
      <c r="B255" s="6" t="s">
        <v>106</v>
      </c>
      <c r="C255" s="6"/>
      <c r="D255" s="93">
        <f>'Qualitätsverbesserungs-ROI im 2'!D194</f>
        <v>0</v>
      </c>
      <c r="E255" s="93">
        <f>'Qualitätsverbesserungs-ROI im 2'!E194</f>
        <v>0</v>
      </c>
      <c r="F255" s="93">
        <f>'Qualitätsverbesserungs-ROI im 2'!F194</f>
        <v>0</v>
      </c>
    </row>
    <row r="256" spans="2:6" ht="18.95" customHeight="1" x14ac:dyDescent="0.2">
      <c r="B256" s="7" t="s">
        <v>107</v>
      </c>
      <c r="C256" s="7"/>
      <c r="D256" s="52">
        <f>D255*D254</f>
        <v>0</v>
      </c>
      <c r="E256" s="52">
        <f>E255*E254</f>
        <v>0</v>
      </c>
      <c r="F256" s="52">
        <f>F255*F254</f>
        <v>0</v>
      </c>
    </row>
    <row r="257" spans="2:6" ht="30" customHeight="1" x14ac:dyDescent="0.2">
      <c r="B257" s="40" t="s">
        <v>108</v>
      </c>
      <c r="C257" s="6"/>
      <c r="D257" s="93">
        <f>'Qualitätsverbesserungs-ROI im 2'!D196</f>
        <v>0</v>
      </c>
      <c r="E257" s="93">
        <f>'Qualitätsverbesserungs-ROI im 2'!E196</f>
        <v>0</v>
      </c>
      <c r="F257" s="93">
        <f>'Qualitätsverbesserungs-ROI im 2'!F196</f>
        <v>0</v>
      </c>
    </row>
    <row r="258" spans="2:6" ht="18.95" customHeight="1" x14ac:dyDescent="0.2">
      <c r="B258" s="10" t="s">
        <v>122</v>
      </c>
      <c r="C258" s="7"/>
      <c r="D258" s="52">
        <f>D257*D256</f>
        <v>0</v>
      </c>
      <c r="E258" s="52">
        <f>E257*E256</f>
        <v>0</v>
      </c>
      <c r="F258" s="52">
        <f>F257*F256</f>
        <v>0</v>
      </c>
    </row>
  </sheetData>
  <hyperlinks>
    <hyperlink ref="I8" location="'Healthcare QI ROI'!A28" display="ROI ANALYSIS – INCREMENTAL" xr:uid="{00000000-0004-0000-0100-000000000000}"/>
    <hyperlink ref="I10" location="'Healthcare QI ROI'!A52" display="INITIAL COSTS OF QUALITY IMPROVEMENT INITIATIVE" xr:uid="{00000000-0004-0000-0100-000001000000}"/>
    <hyperlink ref="I12" location="'Healthcare QI ROI'!A110" display="OPERATING COSTS OF QUALITY IMPROVEMENT INITIATIVE" xr:uid="{00000000-0004-0000-0100-000002000000}"/>
    <hyperlink ref="I14" location="'Healthcare QI ROI'!A169" display="PRIOR AND POST IMPLEMENTATION PAID CLAIMS" xr:uid="{00000000-0004-0000-0100-000003000000}"/>
    <hyperlink ref="I16" location="'Healthcare QI ROI'!A201" display="CONTROL PRIOR AND POST IMPLEMENTATION PAID CLAIMS" xr:uid="{00000000-0004-0000-0100-000004000000}"/>
    <hyperlink ref="I18:I19" location="'Healthcare QI ROI'!A229" display="PRIOR and POST IMPLEMENTATION PAID CLAIMS" xr:uid="{00000000-0004-0000-0100-000005000000}"/>
  </hyperlinks>
  <pageMargins left="0.3" right="0.3" top="0.3" bottom="0.3" header="0" footer="0"/>
  <pageSetup scale="47" fitToHeight="0" orientation="landscape" horizontalDpi="0" verticalDpi="0" r:id="rId1"/>
  <rowBreaks count="6" manualBreakCount="6">
    <brk id="25" max="16383" man="1"/>
    <brk id="49" max="16383" man="1"/>
    <brk id="107" max="16383" man="1"/>
    <brk id="166" max="16383" man="1"/>
    <brk id="198" max="16383" man="1"/>
    <brk id="2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 sqref="B4"/>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26" customHeight="1" x14ac:dyDescent="0.25">
      <c r="B2" s="5"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Qualitätsverbesserungs-ROI im 1</vt:lpstr>
      <vt:lpstr>Qualitätsverbesserungs-ROI im 2</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2024-01-05T16:50:58Z</dcterms:modified>
</cp:coreProperties>
</file>