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roi-calculation-templates - DE^JES^JFR^JIT^JPT^JJP/"/>
    </mc:Choice>
  </mc:AlternateContent>
  <xr:revisionPtr revIDLastSave="4" documentId="13_ncr:1_{ECA1528F-ECD8-4D56-8401-58478FF287DC}" xr6:coauthVersionLast="47" xr6:coauthVersionMax="47" xr10:uidLastSave="{AC26F844-808F-4850-A9B4-2D92D7DF5C05}"/>
  <bookViews>
    <workbookView xWindow="-120" yWindow="-120" windowWidth="20730" windowHeight="11160" tabRatio="500" xr2:uid="{00000000-000D-0000-FFFF-FFFF00000000}"/>
  </bookViews>
  <sheets>
    <sheet name="IT-ROI-Rechner" sheetId="1" r:id="rId1"/>
    <sheet name="IT-ROI-Rechner - LEER" sheetId="3" r:id="rId2"/>
    <sheet name="– Haftungsausschluss –" sheetId="2" r:id="rId3"/>
  </sheets>
  <externalReferences>
    <externalReference r:id="rId4"/>
  </externalReferences>
  <definedNames>
    <definedName name="Interval" localSheetId="1">'IT-ROI-Rechner - LEER'!#REF!</definedName>
    <definedName name="Interval">'IT-ROI-Rechner'!#REF!</definedName>
    <definedName name="_xlnm.Print_Area" localSheetId="0">'IT-ROI-Rechner'!$B$1:$L$58</definedName>
    <definedName name="_xlnm.Print_Area" localSheetId="1">'IT-ROI-Rechner - LEER'!$B$1:$L$70</definedName>
    <definedName name="ScheduleStart" localSheetId="1">'IT-ROI-Rechner - LEER'!#REF!</definedName>
    <definedName name="ScheduleStart">'IT-ROI-Rechner'!#REF!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3" l="1"/>
  <c r="C46" i="3"/>
  <c r="C38" i="3"/>
  <c r="C26" i="3"/>
  <c r="C47" i="3"/>
  <c r="C48" i="3"/>
  <c r="C49" i="3"/>
  <c r="D14" i="3"/>
  <c r="D46" i="3"/>
  <c r="D38" i="3"/>
  <c r="D26" i="3"/>
  <c r="D47" i="3"/>
  <c r="D48" i="3"/>
  <c r="D49" i="3"/>
  <c r="C68" i="3"/>
  <c r="E14" i="3"/>
  <c r="E46" i="3"/>
  <c r="E38" i="3"/>
  <c r="E26" i="3"/>
  <c r="E47" i="3"/>
  <c r="E48" i="3"/>
  <c r="F14" i="3"/>
  <c r="F46" i="3"/>
  <c r="F38" i="3"/>
  <c r="F26" i="3"/>
  <c r="F47" i="3"/>
  <c r="F48" i="3"/>
  <c r="G14" i="3"/>
  <c r="G46" i="3"/>
  <c r="G38" i="3"/>
  <c r="G26" i="3"/>
  <c r="G47" i="3"/>
  <c r="G48" i="3"/>
  <c r="H14" i="3"/>
  <c r="H46" i="3"/>
  <c r="H38" i="3"/>
  <c r="H26" i="3"/>
  <c r="H47" i="3"/>
  <c r="H48" i="3"/>
  <c r="I14" i="3"/>
  <c r="I46" i="3"/>
  <c r="I38" i="3"/>
  <c r="I26" i="3"/>
  <c r="I47" i="3"/>
  <c r="I48" i="3"/>
  <c r="J14" i="3"/>
  <c r="J46" i="3"/>
  <c r="J38" i="3"/>
  <c r="J26" i="3"/>
  <c r="J47" i="3"/>
  <c r="J48" i="3"/>
  <c r="K14" i="3"/>
  <c r="K46" i="3"/>
  <c r="K38" i="3"/>
  <c r="K26" i="3"/>
  <c r="K47" i="3"/>
  <c r="K48" i="3"/>
  <c r="C67" i="3"/>
  <c r="C55" i="3"/>
  <c r="C66" i="3"/>
  <c r="C56" i="3"/>
  <c r="C57" i="3"/>
  <c r="D57" i="3"/>
  <c r="E57" i="3"/>
  <c r="F57" i="3"/>
  <c r="G57" i="3"/>
  <c r="H57" i="3"/>
  <c r="I57" i="3"/>
  <c r="J57" i="3"/>
  <c r="K57" i="3"/>
  <c r="L57" i="3"/>
  <c r="C65" i="3"/>
  <c r="L5" i="3"/>
  <c r="L6" i="3"/>
  <c r="L7" i="3"/>
  <c r="L8" i="3"/>
  <c r="L9" i="3"/>
  <c r="L10" i="3"/>
  <c r="L11" i="3"/>
  <c r="L12" i="3"/>
  <c r="L13" i="3"/>
  <c r="L14" i="3"/>
  <c r="C61" i="3"/>
  <c r="L42" i="3"/>
  <c r="L43" i="3"/>
  <c r="L44" i="3"/>
  <c r="L45" i="3"/>
  <c r="L41" i="3"/>
  <c r="L46" i="3"/>
  <c r="L47" i="3"/>
  <c r="C62" i="3"/>
  <c r="C64" i="3"/>
  <c r="L48" i="3"/>
  <c r="C63" i="3"/>
  <c r="C58" i="3"/>
  <c r="D58" i="3"/>
  <c r="E58" i="3"/>
  <c r="F58" i="3"/>
  <c r="G58" i="3"/>
  <c r="H58" i="3"/>
  <c r="I58" i="3"/>
  <c r="J58" i="3"/>
  <c r="K58" i="3"/>
  <c r="E49" i="3"/>
  <c r="F49" i="3"/>
  <c r="G49" i="3"/>
  <c r="H49" i="3"/>
  <c r="I49" i="3"/>
  <c r="J49" i="3"/>
  <c r="K49" i="3"/>
  <c r="L29" i="3"/>
  <c r="L30" i="3"/>
  <c r="L31" i="3"/>
  <c r="L32" i="3"/>
  <c r="L33" i="3"/>
  <c r="L34" i="3"/>
  <c r="L35" i="3"/>
  <c r="L36" i="3"/>
  <c r="L37" i="3"/>
  <c r="L38" i="3"/>
  <c r="M37" i="3"/>
  <c r="M36" i="3"/>
  <c r="M35" i="3"/>
  <c r="M34" i="3"/>
  <c r="M33" i="3"/>
  <c r="M32" i="3"/>
  <c r="M31" i="3"/>
  <c r="M30" i="3"/>
  <c r="M29" i="3"/>
  <c r="L17" i="3"/>
  <c r="L18" i="3"/>
  <c r="L19" i="3"/>
  <c r="L20" i="3"/>
  <c r="L21" i="3"/>
  <c r="L22" i="3"/>
  <c r="L23" i="3"/>
  <c r="L24" i="3"/>
  <c r="L25" i="3"/>
  <c r="L26" i="3"/>
  <c r="M13" i="3"/>
  <c r="M12" i="3"/>
  <c r="M11" i="3"/>
  <c r="M10" i="3"/>
  <c r="M9" i="3"/>
  <c r="M8" i="3"/>
  <c r="M7" i="3"/>
  <c r="M6" i="3"/>
  <c r="M5" i="3"/>
  <c r="C10" i="1"/>
  <c r="C34" i="1"/>
  <c r="C29" i="1"/>
  <c r="C17" i="1"/>
  <c r="C35" i="1"/>
  <c r="C36" i="1"/>
  <c r="C37" i="1"/>
  <c r="D10" i="1"/>
  <c r="D34" i="1"/>
  <c r="D29" i="1"/>
  <c r="D17" i="1"/>
  <c r="D35" i="1"/>
  <c r="D36" i="1"/>
  <c r="D37" i="1"/>
  <c r="E10" i="1"/>
  <c r="E34" i="1"/>
  <c r="E29" i="1"/>
  <c r="E17" i="1"/>
  <c r="E35" i="1"/>
  <c r="E36" i="1"/>
  <c r="E37" i="1"/>
  <c r="F10" i="1"/>
  <c r="F34" i="1"/>
  <c r="F29" i="1"/>
  <c r="F17" i="1"/>
  <c r="F35" i="1"/>
  <c r="F36" i="1"/>
  <c r="F37" i="1"/>
  <c r="G10" i="1"/>
  <c r="G34" i="1"/>
  <c r="G29" i="1"/>
  <c r="G17" i="1"/>
  <c r="G35" i="1"/>
  <c r="G36" i="1"/>
  <c r="G37" i="1"/>
  <c r="H10" i="1"/>
  <c r="H34" i="1"/>
  <c r="H29" i="1"/>
  <c r="H17" i="1"/>
  <c r="H35" i="1"/>
  <c r="H36" i="1"/>
  <c r="H37" i="1"/>
  <c r="I10" i="1"/>
  <c r="I34" i="1"/>
  <c r="I29" i="1"/>
  <c r="I17" i="1"/>
  <c r="I35" i="1"/>
  <c r="I36" i="1"/>
  <c r="I37" i="1"/>
  <c r="J10" i="1"/>
  <c r="J34" i="1"/>
  <c r="J29" i="1"/>
  <c r="J17" i="1"/>
  <c r="J35" i="1"/>
  <c r="J36" i="1"/>
  <c r="J37" i="1"/>
  <c r="K10" i="1"/>
  <c r="K34" i="1"/>
  <c r="K29" i="1"/>
  <c r="K17" i="1"/>
  <c r="K35" i="1"/>
  <c r="K36" i="1"/>
  <c r="K37" i="1"/>
  <c r="C56" i="1"/>
  <c r="C55" i="1"/>
  <c r="C43" i="1"/>
  <c r="C54" i="1"/>
  <c r="C44" i="1"/>
  <c r="C45" i="1"/>
  <c r="D45" i="1"/>
  <c r="E45" i="1"/>
  <c r="F45" i="1"/>
  <c r="G45" i="1"/>
  <c r="H45" i="1"/>
  <c r="I45" i="1"/>
  <c r="J45" i="1"/>
  <c r="K45" i="1"/>
  <c r="L45" i="1"/>
  <c r="C53" i="1"/>
  <c r="L5" i="1"/>
  <c r="L6" i="1"/>
  <c r="L7" i="1"/>
  <c r="L8" i="1"/>
  <c r="L9" i="1"/>
  <c r="L10" i="1"/>
  <c r="C49" i="1"/>
  <c r="L33" i="1"/>
  <c r="L32" i="1"/>
  <c r="L34" i="1"/>
  <c r="L35" i="1"/>
  <c r="C50" i="1"/>
  <c r="C52" i="1"/>
  <c r="L36" i="1"/>
  <c r="C51" i="1"/>
  <c r="C46" i="1"/>
  <c r="D46" i="1"/>
  <c r="E46" i="1"/>
  <c r="F46" i="1"/>
  <c r="G46" i="1"/>
  <c r="H46" i="1"/>
  <c r="I46" i="1"/>
  <c r="J46" i="1"/>
  <c r="K46" i="1"/>
  <c r="L20" i="1"/>
  <c r="L21" i="1"/>
  <c r="L22" i="1"/>
  <c r="L23" i="1"/>
  <c r="L24" i="1"/>
  <c r="L25" i="1"/>
  <c r="L26" i="1"/>
  <c r="L27" i="1"/>
  <c r="L28" i="1"/>
  <c r="L29" i="1"/>
  <c r="M28" i="1"/>
  <c r="M27" i="1"/>
  <c r="M26" i="1"/>
  <c r="M25" i="1"/>
  <c r="M24" i="1"/>
  <c r="M23" i="1"/>
  <c r="M22" i="1"/>
  <c r="M21" i="1"/>
  <c r="M20" i="1"/>
  <c r="L13" i="1"/>
  <c r="L14" i="1"/>
  <c r="L15" i="1"/>
  <c r="L16" i="1"/>
  <c r="L17" i="1"/>
  <c r="M9" i="1"/>
  <c r="M8" i="1"/>
  <c r="M7" i="1"/>
  <c r="M6" i="1"/>
  <c r="M5" i="1"/>
</calcChain>
</file>

<file path=xl/sharedStrings.xml><?xml version="1.0" encoding="utf-8"?>
<sst xmlns="http://schemas.openxmlformats.org/spreadsheetml/2006/main" count="128" uniqueCount="64">
  <si>
    <t>`</t>
  </si>
  <si>
    <t>Software</t>
  </si>
  <si>
    <t>Hardware</t>
  </si>
  <si>
    <t>Training</t>
  </si>
  <si>
    <t xml:space="preserve">        </t>
  </si>
  <si>
    <t>INITIATIVE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</si>
  <si>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</si>
  <si>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IT-ROI-RECHNER</t>
  </si>
  <si>
    <t>Jahr 0</t>
  </si>
  <si>
    <t>Jahr 1</t>
  </si>
  <si>
    <t>Jahr 2</t>
  </si>
  <si>
    <t>Jahr 3</t>
  </si>
  <si>
    <t>Jahr 4</t>
  </si>
  <si>
    <t>Jahr 5</t>
  </si>
  <si>
    <t>Jahr 6</t>
  </si>
  <si>
    <t>Jahr 7</t>
  </si>
  <si>
    <t>Jahr 8</t>
  </si>
  <si>
    <t>Gesamt</t>
  </si>
  <si>
    <t>% BERECH</t>
  </si>
  <si>
    <t>PROJEKTKOSTENEINSPARUNGEN und/oder EINNAHMEN</t>
  </si>
  <si>
    <t>Weniger Helpdesk-Support</t>
  </si>
  <si>
    <t>Reduziertes Büropersonal</t>
  </si>
  <si>
    <t>Zeitersparnis – manuelle Erstellung von Berichten</t>
  </si>
  <si>
    <t>Jährliche Wartungsarbeiten</t>
  </si>
  <si>
    <t xml:space="preserve">Reduzierte Verbrauchsmaterialien </t>
  </si>
  <si>
    <t>ZWISCHENSUMME KOSTENEINSPARUNGEN / EINNAHMEN</t>
  </si>
  <si>
    <t>AUSWAHLKOSTEN</t>
  </si>
  <si>
    <t>Personalkosten für die Softwareauswahl</t>
  </si>
  <si>
    <t>Reisekosten und Spesen</t>
  </si>
  <si>
    <t>Auswahltools / Programme</t>
  </si>
  <si>
    <t>Beratungskosten</t>
  </si>
  <si>
    <t>ZWISCHENSUMME AUSWAHLKOSTEN</t>
  </si>
  <si>
    <t>IMPLEMENTIERUNGSKOSTEN</t>
  </si>
  <si>
    <t>Datenbank</t>
  </si>
  <si>
    <t>Weitere Lizenzen</t>
  </si>
  <si>
    <t>Netzwerk</t>
  </si>
  <si>
    <t>Systemkonfiguration</t>
  </si>
  <si>
    <t>Sonstige Arbeitskosten</t>
  </si>
  <si>
    <t>Notfallplanung</t>
  </si>
  <si>
    <t>ZWISCHENSUMME IMPLEMENTIERUNGSKOSTEN</t>
  </si>
  <si>
    <t>SONSTIGE ARBEITSKOSTEN</t>
  </si>
  <si>
    <t>Notfallwiederherstellung</t>
  </si>
  <si>
    <t>ZWISCHENSUMME LAUFENDE KOSTEN</t>
  </si>
  <si>
    <t>ZWISCHENSUMME AUSGABEN</t>
  </si>
  <si>
    <t>CASHFLOW</t>
  </si>
  <si>
    <t>KUMULIERTER CASHFLOW</t>
  </si>
  <si>
    <t>PROJEKT-DISKONTSATZ</t>
  </si>
  <si>
    <t>Kreditzinsen der Bank %</t>
  </si>
  <si>
    <t>Inflation in %</t>
  </si>
  <si>
    <t>Risiko in %</t>
  </si>
  <si>
    <t>Netto-Diskontsatz</t>
  </si>
  <si>
    <t>Äquivalenter Abzinsungsfaktor %</t>
  </si>
  <si>
    <t>Abgezinster Cashflow</t>
  </si>
  <si>
    <t>Kumulierter abgezinster Cashflow</t>
  </si>
  <si>
    <t>ERGEBNISZUSAMMENFASSUNG</t>
  </si>
  <si>
    <t>Projektkosteneinsparungen / Einnahmen insgesamt</t>
  </si>
  <si>
    <t>Projektausgaben insgesamt</t>
  </si>
  <si>
    <t>Netto-Projekteinsparungen / Einnahmen</t>
  </si>
  <si>
    <t>ROI (nach 5 Jahren)</t>
  </si>
  <si>
    <t>Kapitalwert (NPV)</t>
  </si>
  <si>
    <t>Diskontsatz</t>
  </si>
  <si>
    <t>Interne Rendite</t>
  </si>
  <si>
    <t>Amortisationsjahr (Breakeven)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</si>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</sst>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h:mm\ AM/PM;@"/>
    <numFmt numFmtId="165" formatCode="0.0%"/>
  </numFmts>
  <fonts count="19"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sz val="12"/>
      <color theme="0"/>
      <name val="Century Gothic"/>
      <family val="1"/>
    </font>
    <font>
      <b/>
      <sz val="10"/>
      <color theme="1"/>
      <name val="Century Gothic"/>
      <family val="1"/>
    </font>
    <font>
      <b/>
      <sz val="10"/>
      <color theme="0"/>
      <name val="Century Gothic"/>
      <family val="1"/>
    </font>
    <font>
      <b/>
      <sz val="10"/>
      <color theme="0"/>
      <name val="Century Gothic"/>
      <family val="2"/>
    </font>
    <font>
      <sz val="10"/>
      <name val="Arial"/>
      <family val="2"/>
    </font>
    <font>
      <u/>
      <sz val="10"/>
      <color indexed="12"/>
      <name val="Arial"/>
      <family val="2"/>
    </font>
    <font>
      <sz val="12"/>
      <color theme="0"/>
      <name val="Arial"/>
      <family val="2"/>
    </font>
    <font>
      <b/>
      <sz val="18"/>
      <color rgb="FF404040"/>
      <name val="Century Gothic"/>
      <family val="1"/>
    </font>
    <font>
      <sz val="10"/>
      <color theme="3" tint="0.39997558519241921"/>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49998474074526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7">
    <xf numFmtId="0" fontId="0" fillId="0" borderId="0"/>
    <xf numFmtId="9" fontId="1" fillId="0" borderId="0" applyFont="0" applyFill="0" applyBorder="0" applyAlignment="0" applyProtection="0"/>
    <xf numFmtId="0" fontId="4" fillId="0" borderId="0"/>
    <xf numFmtId="44" fontId="1" fillId="0" borderId="0" applyFont="0" applyFill="0" applyBorder="0" applyAlignment="0" applyProtection="0"/>
    <xf numFmtId="0" fontId="12" fillId="0" borderId="0"/>
    <xf numFmtId="0" fontId="13" fillId="0" borderId="0" applyNumberFormat="0" applyFill="0" applyBorder="0" applyAlignment="0" applyProtection="0">
      <alignment vertical="top"/>
      <protection locked="0"/>
    </xf>
    <xf numFmtId="0" fontId="17" fillId="0" borderId="0" applyNumberFormat="0" applyFill="0" applyBorder="0" applyAlignment="0" applyProtection="0"/>
  </cellStyleXfs>
  <cellXfs count="42">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9" fillId="2" borderId="1" xfId="0" applyNumberFormat="1" applyFont="1" applyFill="1" applyBorder="1" applyAlignment="1">
      <alignment horizontal="left" vertical="center" indent="1"/>
    </xf>
    <xf numFmtId="164" fontId="9" fillId="2" borderId="1" xfId="0" applyNumberFormat="1" applyFont="1" applyFill="1" applyBorder="1" applyAlignment="1">
      <alignment vertical="center"/>
    </xf>
    <xf numFmtId="0" fontId="7" fillId="0" borderId="0" xfId="0" applyFont="1"/>
    <xf numFmtId="44" fontId="11" fillId="6" borderId="1" xfId="3" applyFont="1" applyFill="1" applyBorder="1" applyAlignment="1">
      <alignment vertical="center"/>
    </xf>
    <xf numFmtId="0" fontId="2" fillId="4" borderId="0" xfId="0" applyFont="1" applyFill="1"/>
    <xf numFmtId="2" fontId="11" fillId="6" borderId="1" xfId="1" applyNumberFormat="1" applyFont="1" applyFill="1" applyBorder="1" applyAlignment="1">
      <alignment horizontal="right" vertical="center" indent="1"/>
    </xf>
    <xf numFmtId="0" fontId="14" fillId="0" borderId="0" xfId="0" applyFont="1"/>
    <xf numFmtId="10" fontId="11" fillId="6" borderId="1" xfId="3" applyNumberFormat="1" applyFont="1" applyFill="1" applyBorder="1" applyAlignment="1">
      <alignment horizontal="right" vertical="center" indent="1"/>
    </xf>
    <xf numFmtId="9" fontId="11" fillId="6" borderId="1" xfId="3" applyNumberFormat="1" applyFont="1" applyFill="1" applyBorder="1" applyAlignment="1">
      <alignment horizontal="right" vertical="center" indent="1"/>
    </xf>
    <xf numFmtId="0" fontId="11" fillId="6" borderId="1" xfId="3" applyNumberFormat="1" applyFont="1" applyFill="1" applyBorder="1" applyAlignment="1">
      <alignment horizontal="right" vertical="center" indent="1"/>
    </xf>
    <xf numFmtId="0" fontId="10" fillId="8" borderId="1" xfId="0" applyFont="1" applyFill="1" applyBorder="1" applyAlignment="1">
      <alignment horizontal="center" vertical="center"/>
    </xf>
    <xf numFmtId="0" fontId="10" fillId="6" borderId="1" xfId="0" applyFont="1" applyFill="1" applyBorder="1" applyAlignment="1">
      <alignment horizontal="center" vertical="center"/>
    </xf>
    <xf numFmtId="0" fontId="2" fillId="0" borderId="0" xfId="0" applyFont="1" applyAlignment="1">
      <alignment horizontal="left" indent="1"/>
    </xf>
    <xf numFmtId="10" fontId="11" fillId="6" borderId="5" xfId="1" applyNumberFormat="1" applyFont="1" applyFill="1" applyBorder="1" applyAlignment="1">
      <alignment horizontal="right" vertical="center" indent="1"/>
    </xf>
    <xf numFmtId="10" fontId="9" fillId="4" borderId="1" xfId="1" applyNumberFormat="1" applyFont="1" applyFill="1" applyBorder="1" applyAlignment="1">
      <alignment horizontal="right" vertical="center" indent="1"/>
    </xf>
    <xf numFmtId="0" fontId="15" fillId="0" borderId="0" xfId="0" applyFont="1" applyAlignment="1">
      <alignment horizontal="center" vertical="center" readingOrder="1"/>
    </xf>
    <xf numFmtId="164" fontId="10" fillId="8" borderId="1" xfId="0" applyNumberFormat="1" applyFont="1" applyFill="1" applyBorder="1" applyAlignment="1">
      <alignment vertical="center"/>
    </xf>
    <xf numFmtId="164" fontId="10" fillId="8" borderId="6" xfId="0" applyNumberFormat="1" applyFont="1" applyFill="1" applyBorder="1" applyAlignment="1">
      <alignment vertical="center"/>
    </xf>
    <xf numFmtId="0" fontId="10" fillId="8" borderId="1" xfId="0" applyFont="1" applyFill="1" applyBorder="1" applyAlignment="1">
      <alignment horizontal="left" vertical="center" indent="1"/>
    </xf>
    <xf numFmtId="0" fontId="9" fillId="2" borderId="1" xfId="0" applyFont="1" applyFill="1" applyBorder="1" applyAlignment="1">
      <alignment horizontal="left" vertical="center" indent="1"/>
    </xf>
    <xf numFmtId="0" fontId="6" fillId="3" borderId="1" xfId="0" applyFont="1" applyFill="1" applyBorder="1" applyAlignment="1">
      <alignment horizontal="left" vertical="center" indent="1"/>
    </xf>
    <xf numFmtId="0" fontId="11" fillId="6" borderId="1" xfId="0" applyFont="1" applyFill="1" applyBorder="1" applyAlignment="1">
      <alignment horizontal="left" vertical="center" indent="1"/>
    </xf>
    <xf numFmtId="0" fontId="7" fillId="0" borderId="0" xfId="0" applyFont="1" applyAlignment="1">
      <alignment horizontal="left" indent="1"/>
    </xf>
    <xf numFmtId="0" fontId="6" fillId="3" borderId="3" xfId="0" applyFont="1" applyFill="1" applyBorder="1" applyAlignment="1">
      <alignment horizontal="left" vertical="center" indent="1"/>
    </xf>
    <xf numFmtId="0" fontId="6" fillId="3" borderId="4" xfId="0" applyFont="1" applyFill="1" applyBorder="1" applyAlignment="1">
      <alignment horizontal="left" vertical="center" indent="1"/>
    </xf>
    <xf numFmtId="0" fontId="11" fillId="8" borderId="1" xfId="0" applyFont="1" applyFill="1" applyBorder="1" applyAlignment="1">
      <alignment horizontal="left" vertical="center" indent="1"/>
    </xf>
    <xf numFmtId="0" fontId="11" fillId="8" borderId="1" xfId="3" applyNumberFormat="1" applyFont="1" applyFill="1" applyBorder="1" applyAlignment="1">
      <alignment horizontal="left" vertical="center" indent="1"/>
    </xf>
    <xf numFmtId="44" fontId="6" fillId="3" borderId="1" xfId="3" applyFont="1" applyFill="1" applyBorder="1" applyAlignment="1">
      <alignment vertical="center"/>
    </xf>
    <xf numFmtId="44" fontId="11" fillId="8" borderId="1" xfId="3" applyFont="1" applyFill="1" applyBorder="1" applyAlignment="1">
      <alignment vertical="center"/>
    </xf>
    <xf numFmtId="0" fontId="8" fillId="0" borderId="0" xfId="0" applyFont="1" applyAlignment="1">
      <alignment vertical="center"/>
    </xf>
    <xf numFmtId="0" fontId="16" fillId="0" borderId="0" xfId="0" applyFont="1" applyAlignment="1">
      <alignment horizontal="right" vertical="center"/>
    </xf>
    <xf numFmtId="165" fontId="16" fillId="0" borderId="0" xfId="1" applyNumberFormat="1" applyFont="1" applyAlignment="1">
      <alignment horizontal="right" vertical="center"/>
    </xf>
    <xf numFmtId="0" fontId="9" fillId="7" borderId="1" xfId="0" applyFont="1" applyFill="1" applyBorder="1" applyAlignment="1">
      <alignment horizontal="left" vertical="center" indent="1"/>
    </xf>
    <xf numFmtId="44" fontId="11" fillId="6" borderId="1" xfId="3" applyFont="1" applyFill="1" applyBorder="1" applyAlignment="1">
      <alignment horizontal="right" vertical="center" indent="1"/>
    </xf>
    <xf numFmtId="0" fontId="17" fillId="5" borderId="0" xfId="6" applyFill="1" applyAlignment="1">
      <alignment horizontal="center" vertical="center"/>
    </xf>
    <xf numFmtId="0" fontId="18" fillId="5" borderId="0" xfId="6" applyFont="1" applyFill="1" applyAlignment="1">
      <alignment horizontal="center" vertical="center"/>
    </xf>
  </cellXfs>
  <cellStyles count="7">
    <cellStyle name="Currency" xfId="3" builtinId="4"/>
    <cellStyle name="Hyperlink" xfId="6" builtinId="8"/>
    <cellStyle name="Hyperlink 2" xfId="5" xr:uid="{00000000-0005-0000-0000-000001000000}"/>
    <cellStyle name="Normal" xfId="0" builtinId="0"/>
    <cellStyle name="Normal 2" xfId="2" xr:uid="{00000000-0005-0000-0000-000003000000}"/>
    <cellStyle name="Normal 3" xfId="4" xr:uid="{00000000-0005-0000-0000-000004000000}"/>
    <cellStyle name="Percent" xfId="1" builtinId="5"/>
  </cellStyles>
  <dxfs count="0"/>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sz="1600">
                <a:solidFill>
                  <a:schemeClr val="tx1"/>
                </a:solidFill>
              </a:rPr>
              <a:t>Jährliche Projekt-Cashflows</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v>Cashflow</c:v>
          </c:tx>
          <c:spPr>
            <a:solidFill>
              <a:srgbClr val="00B050"/>
            </a:solidFill>
            <a:ln w="9525" cap="flat" cmpd="sng" algn="ctr">
              <a:solidFill>
                <a:schemeClr val="lt1">
                  <a:alpha val="50000"/>
                </a:schemeClr>
              </a:solidFill>
              <a:round/>
            </a:ln>
            <a:effectLst/>
          </c:spPr>
          <c:invertIfNegative val="0"/>
          <c:dLbls>
            <c:delete val="1"/>
          </c:dLbls>
          <c:val>
            <c:numRef>
              <c:f>'IT-ROI-Rechner'!$D$36:$K$36</c:f>
              <c:numCache>
                <c:formatCode>_("$"* #,##0.00_);_("$"* \(#,##0.00\);_("$"* "-"??_);_(@_)</c:formatCode>
                <c:ptCount val="8"/>
                <c:pt idx="0">
                  <c:v>-94660</c:v>
                </c:pt>
                <c:pt idx="1">
                  <c:v>12080</c:v>
                </c:pt>
                <c:pt idx="2">
                  <c:v>12080</c:v>
                </c:pt>
                <c:pt idx="3">
                  <c:v>12080</c:v>
                </c:pt>
                <c:pt idx="4">
                  <c:v>4532</c:v>
                </c:pt>
                <c:pt idx="5">
                  <c:v>22532</c:v>
                </c:pt>
                <c:pt idx="6">
                  <c:v>22532</c:v>
                </c:pt>
                <c:pt idx="7">
                  <c:v>22532</c:v>
                </c:pt>
              </c:numCache>
            </c:numRef>
          </c:val>
          <c:extLst>
            <c:ext xmlns:c16="http://schemas.microsoft.com/office/drawing/2014/chart" uri="{C3380CC4-5D6E-409C-BE32-E72D297353CC}">
              <c16:uniqueId val="{00000000-580B-4F85-A179-6EFB8819C03E}"/>
            </c:ext>
          </c:extLst>
        </c:ser>
        <c:ser>
          <c:idx val="1"/>
          <c:order val="1"/>
          <c:tx>
            <c:v>Kumulierter Cashflow</c:v>
          </c:tx>
          <c:spPr>
            <a:solidFill>
              <a:schemeClr val="tx2">
                <a:lumMod val="75000"/>
              </a:schemeClr>
            </a:solidFill>
            <a:ln w="9525" cap="flat" cmpd="sng" algn="ctr">
              <a:solidFill>
                <a:schemeClr val="lt1">
                  <a:alpha val="50000"/>
                </a:schemeClr>
              </a:solidFill>
              <a:round/>
            </a:ln>
            <a:effectLst/>
          </c:spPr>
          <c:invertIfNegative val="0"/>
          <c:dLbls>
            <c:delete val="1"/>
          </c:dLbls>
          <c:val>
            <c:numRef>
              <c:f>'IT-ROI-Rechner'!$D$37:$K$37</c:f>
              <c:numCache>
                <c:formatCode>_("$"* #,##0.00_);_("$"* \(#,##0.00\);_("$"* "-"??_);_(@_)</c:formatCode>
                <c:ptCount val="8"/>
                <c:pt idx="0">
                  <c:v>-129560</c:v>
                </c:pt>
                <c:pt idx="1">
                  <c:v>-117480</c:v>
                </c:pt>
                <c:pt idx="2">
                  <c:v>-105400</c:v>
                </c:pt>
                <c:pt idx="3">
                  <c:v>-93320</c:v>
                </c:pt>
                <c:pt idx="4">
                  <c:v>-88788</c:v>
                </c:pt>
                <c:pt idx="5">
                  <c:v>-66256</c:v>
                </c:pt>
                <c:pt idx="6">
                  <c:v>-43724</c:v>
                </c:pt>
                <c:pt idx="7">
                  <c:v>-21192</c:v>
                </c:pt>
              </c:numCache>
            </c:numRef>
          </c:val>
          <c:extLst>
            <c:ext xmlns:c16="http://schemas.microsoft.com/office/drawing/2014/chart" uri="{C3380CC4-5D6E-409C-BE32-E72D297353CC}">
              <c16:uniqueId val="{00000001-580B-4F85-A179-6EFB8819C03E}"/>
            </c:ext>
          </c:extLst>
        </c:ser>
        <c:ser>
          <c:idx val="2"/>
          <c:order val="2"/>
          <c:spPr>
            <a:solidFill>
              <a:schemeClr val="accent3">
                <a:alpha val="85000"/>
              </a:schemeClr>
            </a:solidFill>
            <a:ln w="9525" cap="flat" cmpd="sng" algn="ctr">
              <a:solidFill>
                <a:schemeClr val="lt1">
                  <a:alpha val="50000"/>
                </a:schemeClr>
              </a:solidFill>
              <a:round/>
            </a:ln>
            <a:effectLst/>
          </c:spPr>
          <c:invertIfNegative val="0"/>
          <c:dLbls>
            <c:delete val="1"/>
          </c:dLbls>
          <c:val>
            <c:numRef>
              <c:f>'IT-ROI-Rechner'!$D$38:$K$38</c:f>
              <c:numCache>
                <c:formatCode>General</c:formatCode>
                <c:ptCount val="8"/>
                <c:pt idx="0">
                  <c:v>1</c:v>
                </c:pt>
                <c:pt idx="1">
                  <c:v>2</c:v>
                </c:pt>
                <c:pt idx="2">
                  <c:v>3</c:v>
                </c:pt>
                <c:pt idx="3">
                  <c:v>4</c:v>
                </c:pt>
                <c:pt idx="4">
                  <c:v>5</c:v>
                </c:pt>
                <c:pt idx="5">
                  <c:v>6</c:v>
                </c:pt>
                <c:pt idx="6">
                  <c:v>7</c:v>
                </c:pt>
                <c:pt idx="7">
                  <c:v>8</c:v>
                </c:pt>
              </c:numCache>
            </c:numRef>
          </c:val>
          <c:extLst>
            <c:ext xmlns:c16="http://schemas.microsoft.com/office/drawing/2014/chart" uri="{C3380CC4-5D6E-409C-BE32-E72D297353CC}">
              <c16:uniqueId val="{00000002-580B-4F85-A179-6EFB8819C03E}"/>
            </c:ext>
          </c:extLst>
        </c:ser>
        <c:dLbls>
          <c:dLblPos val="inEnd"/>
          <c:showLegendKey val="0"/>
          <c:showVal val="1"/>
          <c:showCatName val="0"/>
          <c:showSerName val="0"/>
          <c:showPercent val="0"/>
          <c:showBubbleSize val="0"/>
        </c:dLbls>
        <c:gapWidth val="65"/>
        <c:axId val="62346752"/>
        <c:axId val="62348288"/>
      </c:barChart>
      <c:catAx>
        <c:axId val="62346752"/>
        <c:scaling>
          <c:orientation val="minMax"/>
        </c:scaling>
        <c:delete val="0"/>
        <c:axPos val="b"/>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2348288"/>
        <c:crosses val="autoZero"/>
        <c:auto val="1"/>
        <c:lblAlgn val="ctr"/>
        <c:lblOffset val="100"/>
        <c:noMultiLvlLbl val="0"/>
      </c:catAx>
      <c:valAx>
        <c:axId val="6234828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00_);_(&quot;$&quot;* \(#,##0.0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crossAx val="62346752"/>
        <c:crosses val="autoZero"/>
        <c:crossBetween val="between"/>
        <c:majorUnit val="30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2923055670675"/>
          <c:y val="0.18847623213764947"/>
          <c:w val="0.86977690288713916"/>
          <c:h val="0.48258092738407704"/>
        </c:manualLayout>
      </c:layout>
      <c:barChart>
        <c:barDir val="col"/>
        <c:grouping val="stacked"/>
        <c:varyColors val="1"/>
        <c:ser>
          <c:idx val="0"/>
          <c:order val="0"/>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A244-8D44-B19D-7A83A529D9C2}"/>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2-F187-438F-B46A-4D5BBCE71A94}"/>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4-F187-438F-B46A-4D5BBCE71A94}"/>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F187-438F-B46A-4D5BBCE71A94}"/>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8-F187-438F-B46A-4D5BBCE71A94}"/>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A-F187-438F-B46A-4D5BBCE71A94}"/>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C-F187-438F-B46A-4D5BBCE71A94}"/>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E-F187-438F-B46A-4D5BBCE71A94}"/>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0-F187-438F-B46A-4D5BBCE71A94}"/>
              </c:ext>
            </c:extLst>
          </c:dPt>
          <c:dLbls>
            <c:delete val="1"/>
          </c:dLbls>
          <c:cat>
            <c:strRef>
              <c:f>'IT-ROI-Rechner'!$B$20:$B$28</c:f>
              <c:strCache>
                <c:ptCount val="9"/>
                <c:pt idx="0">
                  <c:v>Software</c:v>
                </c:pt>
                <c:pt idx="1">
                  <c:v>Datenbank</c:v>
                </c:pt>
                <c:pt idx="2">
                  <c:v>Weitere Lizenzen</c:v>
                </c:pt>
                <c:pt idx="3">
                  <c:v>Hardware</c:v>
                </c:pt>
                <c:pt idx="4">
                  <c:v>Netzwerk</c:v>
                </c:pt>
                <c:pt idx="5">
                  <c:v>Systemkonfiguration</c:v>
                </c:pt>
                <c:pt idx="6">
                  <c:v>Sonstige Arbeitskosten</c:v>
                </c:pt>
                <c:pt idx="7">
                  <c:v>Training</c:v>
                </c:pt>
                <c:pt idx="8">
                  <c:v>Notfallplanung</c:v>
                </c:pt>
              </c:strCache>
            </c:strRef>
          </c:cat>
          <c:val>
            <c:numRef>
              <c:f>'IT-ROI-Rechner'!$M$20:$M$28</c:f>
              <c:numCache>
                <c:formatCode>0.0%</c:formatCode>
                <c:ptCount val="9"/>
                <c:pt idx="0">
                  <c:v>0.47276853252647505</c:v>
                </c:pt>
                <c:pt idx="1">
                  <c:v>0.42549167927382753</c:v>
                </c:pt>
                <c:pt idx="2">
                  <c:v>0</c:v>
                </c:pt>
                <c:pt idx="3">
                  <c:v>6.5242057488653554E-2</c:v>
                </c:pt>
                <c:pt idx="4">
                  <c:v>2.8366111951588502E-3</c:v>
                </c:pt>
                <c:pt idx="5">
                  <c:v>5.2950075642965201E-3</c:v>
                </c:pt>
                <c:pt idx="6">
                  <c:v>0</c:v>
                </c:pt>
                <c:pt idx="7">
                  <c:v>2.8366111951588502E-2</c:v>
                </c:pt>
                <c:pt idx="8">
                  <c:v>0</c:v>
                </c:pt>
              </c:numCache>
            </c:numRef>
          </c:val>
          <c:extLst>
            <c:ext xmlns:c16="http://schemas.microsoft.com/office/drawing/2014/chart" uri="{C3380CC4-5D6E-409C-BE32-E72D297353CC}">
              <c16:uniqueId val="{00000011-F187-438F-B46A-4D5BBCE71A94}"/>
            </c:ext>
          </c:extLst>
        </c:ser>
        <c:dLbls>
          <c:showLegendKey val="0"/>
          <c:showVal val="1"/>
          <c:showCatName val="0"/>
          <c:showSerName val="0"/>
          <c:showPercent val="0"/>
          <c:showBubbleSize val="0"/>
        </c:dLbls>
        <c:gapWidth val="150"/>
        <c:overlap val="100"/>
        <c:axId val="62385536"/>
        <c:axId val="64230528"/>
      </c:barChart>
      <c:catAx>
        <c:axId val="623855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230528"/>
        <c:crosses val="autoZero"/>
        <c:auto val="1"/>
        <c:lblAlgn val="ctr"/>
        <c:lblOffset val="100"/>
        <c:noMultiLvlLbl val="0"/>
      </c:catAx>
      <c:valAx>
        <c:axId val="6423052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crossAx val="62385536"/>
        <c:crosses val="autoZero"/>
        <c:crossBetween val="between"/>
        <c:majorUnit val="0.1"/>
      </c:valAx>
      <c:spPr>
        <a:noFill/>
        <a:ln>
          <a:noFill/>
        </a:ln>
        <a:effectLst/>
      </c:spPr>
    </c:plotArea>
    <c:plotVisOnly val="1"/>
    <c:dispBlanksAs val="zero"/>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alignWithMargins="0"/>
    <c:pageMargins b="1" l="0.75" r="0.75" t="1" header="0.5" footer="0.5"/>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1570367084396"/>
          <c:y val="0.21515359191212211"/>
          <c:w val="0.81419984473771745"/>
          <c:h val="0.41495309614076015"/>
        </c:manualLayout>
      </c:layout>
      <c:barChart>
        <c:barDir val="col"/>
        <c:grouping val="clustered"/>
        <c:varyColors val="1"/>
        <c:ser>
          <c:idx val="0"/>
          <c:order val="0"/>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1E13-D445-ADF0-A9C08BB9E75E}"/>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2-E0E4-459D-B5A9-29CBEA553B67}"/>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4-E0E4-459D-B5A9-29CBEA553B67}"/>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E0E4-459D-B5A9-29CBEA553B67}"/>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8-E0E4-459D-B5A9-29CBEA553B67}"/>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A-E0E4-459D-B5A9-29CBEA553B67}"/>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C-E0E4-459D-B5A9-29CBEA553B67}"/>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E-E0E4-459D-B5A9-29CBEA553B67}"/>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0-E0E4-459D-B5A9-29CBEA553B67}"/>
              </c:ext>
            </c:extLst>
          </c:dPt>
          <c:dLbls>
            <c:delete val="1"/>
          </c:dLbls>
          <c:cat>
            <c:strRef>
              <c:f>'IT-ROI-Rechner'!$B$5:$B$9</c:f>
              <c:strCache>
                <c:ptCount val="5"/>
                <c:pt idx="0">
                  <c:v>Weniger Helpdesk-Support</c:v>
                </c:pt>
                <c:pt idx="1">
                  <c:v>Reduziertes Büropersonal</c:v>
                </c:pt>
                <c:pt idx="2">
                  <c:v>Zeitersparnis – manuelle Erstellung von Berichten</c:v>
                </c:pt>
                <c:pt idx="3">
                  <c:v>Jährliche Wartungsarbeiten</c:v>
                </c:pt>
                <c:pt idx="4">
                  <c:v>Reduzierte Verbrauchsmaterialien </c:v>
                </c:pt>
              </c:strCache>
            </c:strRef>
          </c:cat>
          <c:val>
            <c:numRef>
              <c:f>'IT-ROI-Rechner'!$M$5:$M$9</c:f>
              <c:numCache>
                <c:formatCode>0.0%</c:formatCode>
                <c:ptCount val="5"/>
                <c:pt idx="0">
                  <c:v>0.30653337948164588</c:v>
                </c:pt>
                <c:pt idx="1">
                  <c:v>0.1026324897693263</c:v>
                </c:pt>
                <c:pt idx="2">
                  <c:v>0.168475273326954</c:v>
                </c:pt>
                <c:pt idx="3">
                  <c:v>0.21850886658387117</c:v>
                </c:pt>
                <c:pt idx="4">
                  <c:v>0.20384999083820265</c:v>
                </c:pt>
              </c:numCache>
            </c:numRef>
          </c:val>
          <c:extLst>
            <c:ext xmlns:c16="http://schemas.microsoft.com/office/drawing/2014/chart" uri="{C3380CC4-5D6E-409C-BE32-E72D297353CC}">
              <c16:uniqueId val="{00000011-E0E4-459D-B5A9-29CBEA553B67}"/>
            </c:ext>
          </c:extLst>
        </c:ser>
        <c:dLbls>
          <c:dLblPos val="inEnd"/>
          <c:showLegendKey val="0"/>
          <c:showVal val="1"/>
          <c:showCatName val="0"/>
          <c:showSerName val="0"/>
          <c:showPercent val="0"/>
          <c:showBubbleSize val="0"/>
        </c:dLbls>
        <c:gapWidth val="65"/>
        <c:axId val="64287872"/>
        <c:axId val="64289408"/>
      </c:barChart>
      <c:catAx>
        <c:axId val="642878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289408"/>
        <c:crosses val="autoZero"/>
        <c:auto val="1"/>
        <c:lblAlgn val="ctr"/>
        <c:lblOffset val="100"/>
        <c:noMultiLvlLbl val="0"/>
      </c:catAx>
      <c:valAx>
        <c:axId val="6428940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crossAx val="64287872"/>
        <c:crosses val="autoZero"/>
        <c:crossBetween val="between"/>
        <c:majorUnit val="0.1"/>
      </c:valAx>
      <c:spPr>
        <a:noFill/>
        <a:ln>
          <a:noFill/>
        </a:ln>
        <a:effectLst/>
      </c:spPr>
    </c:plotArea>
    <c:plotVisOnly val="1"/>
    <c:dispBlanksAs val="zero"/>
    <c:showDLblsOverMax val="0"/>
  </c:chart>
  <c:spPr>
    <a:noFill/>
    <a:ln w="9525" cap="flat" cmpd="sng" algn="ctr">
      <a:noFill/>
      <a:round/>
    </a:ln>
    <a:effectLst/>
  </c:spPr>
  <c:txPr>
    <a:bodyPr/>
    <a:lstStyle/>
    <a:p>
      <a:pPr algn="ctr">
        <a:defRPr>
          <a:latin typeface="Century Gothic" panose="020B0502020202020204" pitchFamily="34" charset="0"/>
        </a:defRPr>
      </a:pPr>
      <a:endParaRPr lang="en-US"/>
    </a:p>
  </c:txPr>
  <c:printSettings>
    <c:headerFooter alignWithMargins="0"/>
    <c:pageMargins b="1" l="0.75" r="0.75" t="1" header="0.5" footer="0.5"/>
    <c:pageSetup paperSize="9" orientation="landscape" horizontalDpi="-3" verticalDpi="0"/>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sz="1600">
                <a:solidFill>
                  <a:schemeClr val="tx1"/>
                </a:solidFill>
              </a:rPr>
              <a:t>Jährliche Projekt-Cashflows</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v>Cashflow</c:v>
          </c:tx>
          <c:spPr>
            <a:solidFill>
              <a:srgbClr val="00B050">
                <a:alpha val="85000"/>
              </a:srgbClr>
            </a:solidFill>
            <a:ln w="9525" cap="flat" cmpd="sng" algn="ctr">
              <a:solidFill>
                <a:schemeClr val="lt1">
                  <a:alpha val="50000"/>
                </a:schemeClr>
              </a:solidFill>
              <a:round/>
            </a:ln>
            <a:effectLst/>
          </c:spPr>
          <c:invertIfNegative val="0"/>
          <c:dLbls>
            <c:delete val="1"/>
          </c:dLbls>
          <c:val>
            <c:numRef>
              <c:f>'IT-ROI-Rechner - LEER'!$D$48:$K$48</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019-4240-B37C-A269D98E2303}"/>
            </c:ext>
          </c:extLst>
        </c:ser>
        <c:ser>
          <c:idx val="1"/>
          <c:order val="1"/>
          <c:tx>
            <c:v>Kumulierter Cashflow</c:v>
          </c:tx>
          <c:spPr>
            <a:solidFill>
              <a:schemeClr val="tx2">
                <a:alpha val="85000"/>
              </a:schemeClr>
            </a:solidFill>
            <a:ln w="9525" cap="flat" cmpd="sng" algn="ctr">
              <a:solidFill>
                <a:schemeClr val="lt1">
                  <a:alpha val="50000"/>
                </a:schemeClr>
              </a:solidFill>
              <a:round/>
            </a:ln>
            <a:effectLst/>
          </c:spPr>
          <c:invertIfNegative val="0"/>
          <c:dLbls>
            <c:delete val="1"/>
          </c:dLbls>
          <c:val>
            <c:numRef>
              <c:f>'IT-ROI-Rechner - LEER'!$D$49:$K$49</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019-4240-B37C-A269D98E2303}"/>
            </c:ext>
          </c:extLst>
        </c:ser>
        <c:ser>
          <c:idx val="2"/>
          <c:order val="2"/>
          <c:spPr>
            <a:solidFill>
              <a:schemeClr val="accent3">
                <a:alpha val="85000"/>
              </a:schemeClr>
            </a:solidFill>
            <a:ln w="9525" cap="flat" cmpd="sng" algn="ctr">
              <a:solidFill>
                <a:schemeClr val="lt1">
                  <a:alpha val="50000"/>
                </a:schemeClr>
              </a:solidFill>
              <a:round/>
            </a:ln>
            <a:effectLst/>
          </c:spPr>
          <c:invertIfNegative val="0"/>
          <c:dLbls>
            <c:delete val="1"/>
          </c:dLbls>
          <c:val>
            <c:numRef>
              <c:f>'IT-ROI-Rechner - LEER'!$D$50:$K$50</c:f>
              <c:numCache>
                <c:formatCode>General</c:formatCode>
                <c:ptCount val="8"/>
                <c:pt idx="0">
                  <c:v>1</c:v>
                </c:pt>
                <c:pt idx="1">
                  <c:v>2</c:v>
                </c:pt>
                <c:pt idx="2">
                  <c:v>3</c:v>
                </c:pt>
                <c:pt idx="3">
                  <c:v>4</c:v>
                </c:pt>
                <c:pt idx="4">
                  <c:v>5</c:v>
                </c:pt>
                <c:pt idx="5">
                  <c:v>6</c:v>
                </c:pt>
                <c:pt idx="6">
                  <c:v>7</c:v>
                </c:pt>
                <c:pt idx="7">
                  <c:v>8</c:v>
                </c:pt>
              </c:numCache>
            </c:numRef>
          </c:val>
          <c:extLst>
            <c:ext xmlns:c16="http://schemas.microsoft.com/office/drawing/2014/chart" uri="{C3380CC4-5D6E-409C-BE32-E72D297353CC}">
              <c16:uniqueId val="{00000002-A019-4240-B37C-A269D98E2303}"/>
            </c:ext>
          </c:extLst>
        </c:ser>
        <c:dLbls>
          <c:dLblPos val="inEnd"/>
          <c:showLegendKey val="0"/>
          <c:showVal val="1"/>
          <c:showCatName val="0"/>
          <c:showSerName val="0"/>
          <c:showPercent val="0"/>
          <c:showBubbleSize val="0"/>
        </c:dLbls>
        <c:gapWidth val="65"/>
        <c:axId val="64774528"/>
        <c:axId val="64776064"/>
      </c:barChart>
      <c:catAx>
        <c:axId val="64774528"/>
        <c:scaling>
          <c:orientation val="minMax"/>
        </c:scaling>
        <c:delete val="0"/>
        <c:axPos val="b"/>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776064"/>
        <c:crosses val="autoZero"/>
        <c:auto val="1"/>
        <c:lblAlgn val="ctr"/>
        <c:lblOffset val="100"/>
        <c:noMultiLvlLbl val="0"/>
      </c:catAx>
      <c:valAx>
        <c:axId val="64776064"/>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00_);_(&quot;$&quot;* \(#,##0.0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crossAx val="64774528"/>
        <c:crosses val="autoZero"/>
        <c:crossBetween val="between"/>
        <c:majorUnit val="30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5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2923055670675"/>
          <c:y val="0.18847623213764947"/>
          <c:w val="0.86977690288713916"/>
          <c:h val="0.48258092738407704"/>
        </c:manualLayout>
      </c:layout>
      <c:barChart>
        <c:barDir val="col"/>
        <c:grouping val="stacked"/>
        <c:varyColors val="1"/>
        <c:ser>
          <c:idx val="0"/>
          <c:order val="0"/>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A7C1-FC40-9D5F-2E602ADDE813}"/>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A7C1-FC40-9D5F-2E602ADDE813}"/>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A7C1-FC40-9D5F-2E602ADDE813}"/>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A7C1-FC40-9D5F-2E602ADDE813}"/>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A7C1-FC40-9D5F-2E602ADDE813}"/>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A7C1-FC40-9D5F-2E602ADDE813}"/>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A7C1-FC40-9D5F-2E602ADDE813}"/>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A7C1-FC40-9D5F-2E602ADDE813}"/>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A7C1-FC40-9D5F-2E602ADDE813}"/>
              </c:ext>
            </c:extLst>
          </c:dPt>
          <c:dLbls>
            <c:delete val="1"/>
          </c:dLbls>
          <c:cat>
            <c:strRef>
              <c:f>'IT-ROI-Rechner - LEER'!$B$29:$B$37</c:f>
              <c:strCache>
                <c:ptCount val="9"/>
                <c:pt idx="0">
                  <c:v>Software</c:v>
                </c:pt>
                <c:pt idx="1">
                  <c:v>Datenbank</c:v>
                </c:pt>
                <c:pt idx="2">
                  <c:v>Weitere Lizenzen</c:v>
                </c:pt>
                <c:pt idx="3">
                  <c:v>Hardware</c:v>
                </c:pt>
                <c:pt idx="4">
                  <c:v>Netzwerk</c:v>
                </c:pt>
                <c:pt idx="5">
                  <c:v>Systemkonfiguration</c:v>
                </c:pt>
                <c:pt idx="6">
                  <c:v>Sonstige Arbeitskosten</c:v>
                </c:pt>
                <c:pt idx="7">
                  <c:v>Training</c:v>
                </c:pt>
                <c:pt idx="8">
                  <c:v>Notfallplanung</c:v>
                </c:pt>
              </c:strCache>
            </c:strRef>
          </c:cat>
          <c:val>
            <c:numRef>
              <c:f>'IT-ROI-Rechner - LEER'!$M$29:$M$37</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A7C1-FC40-9D5F-2E602ADDE813}"/>
            </c:ext>
          </c:extLst>
        </c:ser>
        <c:dLbls>
          <c:showLegendKey val="0"/>
          <c:showVal val="1"/>
          <c:showCatName val="0"/>
          <c:showSerName val="0"/>
          <c:showPercent val="0"/>
          <c:showBubbleSize val="0"/>
        </c:dLbls>
        <c:gapWidth val="150"/>
        <c:overlap val="100"/>
        <c:axId val="64899712"/>
        <c:axId val="64905600"/>
      </c:barChart>
      <c:catAx>
        <c:axId val="648997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905600"/>
        <c:crosses val="autoZero"/>
        <c:auto val="1"/>
        <c:lblAlgn val="ctr"/>
        <c:lblOffset val="100"/>
        <c:noMultiLvlLbl val="0"/>
      </c:catAx>
      <c:valAx>
        <c:axId val="64905600"/>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crossAx val="64899712"/>
        <c:crosses val="autoZero"/>
        <c:crossBetween val="between"/>
        <c:majorUnit val="0.1"/>
      </c:valAx>
      <c:spPr>
        <a:noFill/>
        <a:ln>
          <a:noFill/>
        </a:ln>
        <a:effectLst/>
      </c:spPr>
    </c:plotArea>
    <c:plotVisOnly val="1"/>
    <c:dispBlanksAs val="zero"/>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alignWithMargins="0"/>
    <c:pageMargins b="1" l="0.75" r="0.75" t="1" header="0.5" footer="0.5"/>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1570367084396"/>
          <c:y val="0.21515359191212211"/>
          <c:w val="0.81419984473771745"/>
          <c:h val="0.41495309614076015"/>
        </c:manualLayout>
      </c:layout>
      <c:barChart>
        <c:barDir val="col"/>
        <c:grouping val="clustered"/>
        <c:varyColors val="1"/>
        <c:ser>
          <c:idx val="0"/>
          <c:order val="0"/>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761E-EC4F-8CF1-6093BD6D223C}"/>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761E-EC4F-8CF1-6093BD6D223C}"/>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761E-EC4F-8CF1-6093BD6D223C}"/>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761E-EC4F-8CF1-6093BD6D223C}"/>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761E-EC4F-8CF1-6093BD6D223C}"/>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761E-EC4F-8CF1-6093BD6D223C}"/>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761E-EC4F-8CF1-6093BD6D223C}"/>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761E-EC4F-8CF1-6093BD6D223C}"/>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761E-EC4F-8CF1-6093BD6D223C}"/>
              </c:ext>
            </c:extLst>
          </c:dPt>
          <c:dLbls>
            <c:delete val="1"/>
          </c:dLbls>
          <c:cat>
            <c:strRef>
              <c:f>'IT-ROI-Rechner - LEER'!$B$5:$B$13</c:f>
              <c:strCache>
                <c:ptCount val="5"/>
                <c:pt idx="0">
                  <c:v>Weniger Helpdesk-Support</c:v>
                </c:pt>
                <c:pt idx="1">
                  <c:v>Reduziertes Büropersonal</c:v>
                </c:pt>
                <c:pt idx="2">
                  <c:v>Zeitersparnis – manuelle Erstellung von Berichten</c:v>
                </c:pt>
                <c:pt idx="3">
                  <c:v>Jährliche Wartungsarbeiten</c:v>
                </c:pt>
                <c:pt idx="4">
                  <c:v>Reduzierte Verbrauchsmaterialien </c:v>
                </c:pt>
              </c:strCache>
            </c:strRef>
          </c:cat>
          <c:val>
            <c:numRef>
              <c:f>'IT-ROI-Rechner - LEER'!$M$5:$M$13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761E-EC4F-8CF1-6093BD6D223C}"/>
            </c:ext>
          </c:extLst>
        </c:ser>
        <c:dLbls>
          <c:dLblPos val="inEnd"/>
          <c:showLegendKey val="0"/>
          <c:showVal val="1"/>
          <c:showCatName val="0"/>
          <c:showSerName val="0"/>
          <c:showPercent val="0"/>
          <c:showBubbleSize val="0"/>
        </c:dLbls>
        <c:gapWidth val="65"/>
        <c:axId val="64827392"/>
        <c:axId val="64828928"/>
      </c:barChart>
      <c:catAx>
        <c:axId val="648273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828928"/>
        <c:crosses val="autoZero"/>
        <c:auto val="1"/>
        <c:lblAlgn val="ctr"/>
        <c:lblOffset val="100"/>
        <c:noMultiLvlLbl val="0"/>
      </c:catAx>
      <c:valAx>
        <c:axId val="6482892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crossAx val="64827392"/>
        <c:crosses val="autoZero"/>
        <c:crossBetween val="between"/>
        <c:majorUnit val="0.1"/>
      </c:valAx>
      <c:spPr>
        <a:noFill/>
        <a:ln>
          <a:noFill/>
        </a:ln>
        <a:effectLst/>
      </c:spPr>
    </c:plotArea>
    <c:plotVisOnly val="1"/>
    <c:dispBlanksAs val="zero"/>
    <c:showDLblsOverMax val="0"/>
  </c:chart>
  <c:spPr>
    <a:noFill/>
    <a:ln w="9525" cap="flat" cmpd="sng" algn="ctr">
      <a:noFill/>
      <a:round/>
    </a:ln>
    <a:effectLst/>
  </c:spPr>
  <c:txPr>
    <a:bodyPr/>
    <a:lstStyle/>
    <a:p>
      <a:pPr algn="ctr">
        <a:defRPr>
          <a:latin typeface="Century Gothic" panose="020B0502020202020204" pitchFamily="34" charset="0"/>
        </a:defRPr>
      </a:pPr>
      <a:endParaRPr lang="en-US"/>
    </a:p>
  </c:txPr>
  <c:printSettings>
    <c:headerFooter alignWithMargins="0"/>
    <c:pageMargins b="1" l="0.75" r="0.75" t="1" header="0.5" footer="0.5"/>
    <c:pageSetup paperSize="9" orientation="landscape" horizontalDpi="-3" verticalDpi="0"/>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de.smartsheet.com/try-it?trp=49780&amp;utm_language=DE&amp;utm_source=template-excel&amp;utm_medium=content&amp;utm_campaign=ic-IT+ROI+Calculator-excel-49780-de&amp;lpa=ic+IT+ROI+Calculator+excel+49780+de"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232834</xdr:colOff>
      <xdr:row>57</xdr:row>
      <xdr:rowOff>101214</xdr:rowOff>
    </xdr:from>
    <xdr:to>
      <xdr:col>4</xdr:col>
      <xdr:colOff>419100</xdr:colOff>
      <xdr:row>57</xdr:row>
      <xdr:rowOff>3758814</xdr:rowOff>
    </xdr:to>
    <xdr:graphicFrame macro="">
      <xdr:nvGraphicFramePr>
        <xdr:cNvPr id="7" name="Chart 6">
          <a:extLst>
            <a:ext uri="{FF2B5EF4-FFF2-40B4-BE49-F238E27FC236}">
              <a16:creationId xmlns:a16="http://schemas.microsoft.com/office/drawing/2014/main" id="{43C6101E-7F4A-499D-8526-56D796FF51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482601</xdr:colOff>
      <xdr:row>57</xdr:row>
      <xdr:rowOff>101214</xdr:rowOff>
    </xdr:from>
    <xdr:to>
      <xdr:col>8</xdr:col>
      <xdr:colOff>495300</xdr:colOff>
      <xdr:row>57</xdr:row>
      <xdr:rowOff>3758814</xdr:rowOff>
    </xdr:to>
    <xdr:graphicFrame macro="">
      <xdr:nvGraphicFramePr>
        <xdr:cNvPr id="9" name="Chart 15">
          <a:extLst>
            <a:ext uri="{FF2B5EF4-FFF2-40B4-BE49-F238E27FC236}">
              <a16:creationId xmlns:a16="http://schemas.microsoft.com/office/drawing/2014/main" id="{D828AD05-2962-4847-8036-1278C33D8D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368300</xdr:colOff>
      <xdr:row>57</xdr:row>
      <xdr:rowOff>101214</xdr:rowOff>
    </xdr:from>
    <xdr:to>
      <xdr:col>11</xdr:col>
      <xdr:colOff>1397000</xdr:colOff>
      <xdr:row>57</xdr:row>
      <xdr:rowOff>3758814</xdr:rowOff>
    </xdr:to>
    <xdr:graphicFrame macro="">
      <xdr:nvGraphicFramePr>
        <xdr:cNvPr id="10" name="Chart 10">
          <a:extLst>
            <a:ext uri="{FF2B5EF4-FFF2-40B4-BE49-F238E27FC236}">
              <a16:creationId xmlns:a16="http://schemas.microsoft.com/office/drawing/2014/main" id="{AFEADDD5-BD7D-49EC-BEB4-AC3730579B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26</xdr:col>
      <xdr:colOff>533400</xdr:colOff>
      <xdr:row>0</xdr:row>
      <xdr:rowOff>57151</xdr:rowOff>
    </xdr:from>
    <xdr:to>
      <xdr:col>30</xdr:col>
      <xdr:colOff>87296</xdr:colOff>
      <xdr:row>0</xdr:row>
      <xdr:rowOff>627701</xdr:rowOff>
    </xdr:to>
    <xdr:pic>
      <xdr:nvPicPr>
        <xdr:cNvPr id="3" name="Picture 2">
          <a:hlinkClick xmlns:r="http://schemas.openxmlformats.org/officeDocument/2006/relationships" r:id="rId4"/>
          <a:extLst>
            <a:ext uri="{FF2B5EF4-FFF2-40B4-BE49-F238E27FC236}">
              <a16:creationId xmlns:a16="http://schemas.microsoft.com/office/drawing/2014/main" id="{B609CACB-8592-6065-683B-A08A49FA69A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708350" y="57151"/>
          <a:ext cx="2868596" cy="57055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0.01963</cdr:x>
      <cdr:y>2.43025E-7</cdr:y>
    </cdr:from>
    <cdr:to>
      <cdr:x>0.98265</cdr:x>
      <cdr:y>0.14249</cdr:y>
    </cdr:to>
    <cdr:sp macro="" textlink="">
      <cdr:nvSpPr>
        <cdr:cNvPr id="6145" name="Text Box 1"/>
        <cdr:cNvSpPr txBox="1">
          <a:spLocks xmlns:a="http://schemas.openxmlformats.org/drawingml/2006/main" noChangeArrowheads="1"/>
        </cdr:cNvSpPr>
      </cdr:nvSpPr>
      <cdr:spPr bwMode="auto">
        <a:xfrm xmlns:a="http://schemas.openxmlformats.org/drawingml/2006/main">
          <a:off x="125648" y="1"/>
          <a:ext cx="6164098" cy="5863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endParaRPr lang="en-GB" sz="825" b="1" i="0" u="none" strike="noStrike" baseline="0">
            <a:solidFill>
              <a:srgbClr val="000000"/>
            </a:solidFill>
            <a:latin typeface="Century Gothic" panose="020B0502020202020204" pitchFamily="34" charset="0"/>
            <a:cs typeface="Arial"/>
          </a:endParaRPr>
        </a:p>
        <a:p xmlns:a="http://schemas.openxmlformats.org/drawingml/2006/main">
          <a:pPr algn="ctr" rtl="0">
            <a:defRPr sz="1000"/>
          </a:pPr>
          <a:r>
            <a:rPr lang="de-DE" sz="1600" b="1" i="0" u="none" strike="noStrike" baseline="0">
              <a:solidFill>
                <a:srgbClr val="000000"/>
              </a:solidFill>
              <a:latin typeface="Century Gothic" panose="020B0502020202020204" pitchFamily="34" charset="0"/>
              <a:cs typeface="Arial"/>
            </a:rPr>
            <a:t>Gesamtanalyse der Projektimplementierung</a:t>
          </a:r>
        </a:p>
      </cdr:txBody>
    </cdr:sp>
  </cdr:relSizeAnchor>
</c:userShapes>
</file>

<file path=xl/drawings/drawing3.xml><?xml version="1.0" encoding="utf-8"?>
<c:userShapes xmlns:c="http://schemas.openxmlformats.org/drawingml/2006/chart">
  <cdr:relSizeAnchor xmlns:cdr="http://schemas.openxmlformats.org/drawingml/2006/chartDrawing">
    <cdr:from>
      <cdr:x>0.023</cdr:x>
      <cdr:y>0.00705</cdr:y>
    </cdr:from>
    <cdr:to>
      <cdr:x>0.96347</cdr:x>
      <cdr:y>0.12511</cdr:y>
    </cdr:to>
    <cdr:sp macro="" textlink="">
      <cdr:nvSpPr>
        <cdr:cNvPr id="2" name="TextBox 1">
          <a:extLst xmlns:a="http://schemas.openxmlformats.org/drawingml/2006/main">
            <a:ext uri="{FF2B5EF4-FFF2-40B4-BE49-F238E27FC236}">
              <a16:creationId xmlns:a16="http://schemas.microsoft.com/office/drawing/2014/main" id="{892D7599-1BEA-B54E-BF65-B67226E1E1E4}"/>
            </a:ext>
          </a:extLst>
        </cdr:cNvPr>
        <cdr:cNvSpPr txBox="1"/>
      </cdr:nvSpPr>
      <cdr:spPr>
        <a:xfrm xmlns:a="http://schemas.openxmlformats.org/drawingml/2006/main">
          <a:off x="122672" y="25787"/>
          <a:ext cx="5016500" cy="431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0.00011</cdr:y>
    </cdr:from>
    <cdr:to>
      <cdr:x>0.99514</cdr:x>
      <cdr:y>0.14941</cdr:y>
    </cdr:to>
    <cdr:sp macro="" textlink="">
      <cdr:nvSpPr>
        <cdr:cNvPr id="4" name="Text Box 1">
          <a:extLst xmlns:a="http://schemas.openxmlformats.org/drawingml/2006/main">
            <a:ext uri="{FF2B5EF4-FFF2-40B4-BE49-F238E27FC236}">
              <a16:creationId xmlns:a16="http://schemas.microsoft.com/office/drawing/2014/main" id="{F58FD7BD-916D-8842-B71A-0FA051DE574D}"/>
            </a:ext>
          </a:extLst>
        </cdr:cNvPr>
        <cdr:cNvSpPr txBox="1">
          <a:spLocks xmlns:a="http://schemas.openxmlformats.org/drawingml/2006/main" noChangeArrowheads="1"/>
        </cdr:cNvSpPr>
      </cdr:nvSpPr>
      <cdr:spPr bwMode="auto">
        <a:xfrm xmlns:a="http://schemas.openxmlformats.org/drawingml/2006/main">
          <a:off x="0" y="386"/>
          <a:ext cx="5308081" cy="5461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27432" tIns="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GB" sz="825" b="1" i="0" u="none" strike="noStrike" baseline="0">
            <a:solidFill>
              <a:srgbClr val="000000"/>
            </a:solidFill>
            <a:latin typeface="Century Gothic" panose="020B0502020202020204" pitchFamily="34" charset="0"/>
            <a:cs typeface="Arial"/>
          </a:endParaRPr>
        </a:p>
        <a:p xmlns:a="http://schemas.openxmlformats.org/drawingml/2006/main">
          <a:pPr algn="ctr" rtl="0">
            <a:defRPr sz="1000"/>
          </a:pPr>
          <a:r>
            <a:rPr lang="de-DE" sz="1600" b="1" i="0" u="none" strike="noStrike" baseline="0">
              <a:solidFill>
                <a:srgbClr val="000000"/>
              </a:solidFill>
              <a:latin typeface="Century Gothic" panose="020B0502020202020204" pitchFamily="34" charset="0"/>
              <a:cs typeface="Arial"/>
            </a:rPr>
            <a:t>Gesamtanalyse der Projektkosteneinsparungen / Einnahmen</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232834</xdr:colOff>
      <xdr:row>69</xdr:row>
      <xdr:rowOff>101214</xdr:rowOff>
    </xdr:from>
    <xdr:to>
      <xdr:col>4</xdr:col>
      <xdr:colOff>419100</xdr:colOff>
      <xdr:row>69</xdr:row>
      <xdr:rowOff>3758814</xdr:rowOff>
    </xdr:to>
    <xdr:graphicFrame macro="">
      <xdr:nvGraphicFramePr>
        <xdr:cNvPr id="2" name="Chart 1">
          <a:extLst>
            <a:ext uri="{FF2B5EF4-FFF2-40B4-BE49-F238E27FC236}">
              <a16:creationId xmlns:a16="http://schemas.microsoft.com/office/drawing/2014/main" id="{729162CD-A33A-8B46-9B40-083AAE5CA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482601</xdr:colOff>
      <xdr:row>69</xdr:row>
      <xdr:rowOff>101214</xdr:rowOff>
    </xdr:from>
    <xdr:to>
      <xdr:col>8</xdr:col>
      <xdr:colOff>495300</xdr:colOff>
      <xdr:row>69</xdr:row>
      <xdr:rowOff>3758814</xdr:rowOff>
    </xdr:to>
    <xdr:graphicFrame macro="">
      <xdr:nvGraphicFramePr>
        <xdr:cNvPr id="3" name="Chart 15">
          <a:extLst>
            <a:ext uri="{FF2B5EF4-FFF2-40B4-BE49-F238E27FC236}">
              <a16:creationId xmlns:a16="http://schemas.microsoft.com/office/drawing/2014/main" id="{31313E1A-578A-444D-AC7B-D6140940AD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368300</xdr:colOff>
      <xdr:row>69</xdr:row>
      <xdr:rowOff>101214</xdr:rowOff>
    </xdr:from>
    <xdr:to>
      <xdr:col>11</xdr:col>
      <xdr:colOff>1397000</xdr:colOff>
      <xdr:row>69</xdr:row>
      <xdr:rowOff>3758814</xdr:rowOff>
    </xdr:to>
    <xdr:graphicFrame macro="">
      <xdr:nvGraphicFramePr>
        <xdr:cNvPr id="4" name="Chart 10">
          <a:extLst>
            <a:ext uri="{FF2B5EF4-FFF2-40B4-BE49-F238E27FC236}">
              <a16:creationId xmlns:a16="http://schemas.microsoft.com/office/drawing/2014/main" id="{6FFDFBB4-593E-B446-ACE0-603D8278B4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0.01963</cdr:x>
      <cdr:y>2.43025E-7</cdr:y>
    </cdr:from>
    <cdr:to>
      <cdr:x>0.98265</cdr:x>
      <cdr:y>0.14249</cdr:y>
    </cdr:to>
    <cdr:sp macro="" textlink="">
      <cdr:nvSpPr>
        <cdr:cNvPr id="6145" name="Text Box 1"/>
        <cdr:cNvSpPr txBox="1">
          <a:spLocks xmlns:a="http://schemas.openxmlformats.org/drawingml/2006/main" noChangeArrowheads="1"/>
        </cdr:cNvSpPr>
      </cdr:nvSpPr>
      <cdr:spPr bwMode="auto">
        <a:xfrm xmlns:a="http://schemas.openxmlformats.org/drawingml/2006/main">
          <a:off x="125648" y="1"/>
          <a:ext cx="6164098" cy="5863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endParaRPr lang="en-GB" sz="825" b="1" i="0" u="none" strike="noStrike" baseline="0">
            <a:solidFill>
              <a:srgbClr val="000000"/>
            </a:solidFill>
            <a:latin typeface="Century Gothic" panose="020B0502020202020204" pitchFamily="34" charset="0"/>
            <a:cs typeface="Arial"/>
          </a:endParaRPr>
        </a:p>
        <a:p xmlns:a="http://schemas.openxmlformats.org/drawingml/2006/main">
          <a:pPr algn="ctr" rtl="0">
            <a:defRPr sz="1000"/>
          </a:pPr>
          <a:r>
            <a:rPr lang="de-DE" sz="1600" b="1" i="0" u="none" strike="noStrike" baseline="0">
              <a:solidFill>
                <a:srgbClr val="000000"/>
              </a:solidFill>
              <a:latin typeface="Century Gothic" panose="020B0502020202020204" pitchFamily="34" charset="0"/>
              <a:cs typeface="Arial"/>
            </a:rPr>
            <a:t>Gesamtanalyse der Projektimplementierung</a:t>
          </a:r>
        </a:p>
      </cdr:txBody>
    </cdr:sp>
  </cdr:relSizeAnchor>
</c:userShapes>
</file>

<file path=xl/drawings/drawing6.xml><?xml version="1.0" encoding="utf-8"?>
<c:userShapes xmlns:c="http://schemas.openxmlformats.org/drawingml/2006/chart">
  <cdr:relSizeAnchor xmlns:cdr="http://schemas.openxmlformats.org/drawingml/2006/chartDrawing">
    <cdr:from>
      <cdr:x>0.023</cdr:x>
      <cdr:y>0.00705</cdr:y>
    </cdr:from>
    <cdr:to>
      <cdr:x>0.96347</cdr:x>
      <cdr:y>0.12511</cdr:y>
    </cdr:to>
    <cdr:sp macro="" textlink="">
      <cdr:nvSpPr>
        <cdr:cNvPr id="2" name="TextBox 1">
          <a:extLst xmlns:a="http://schemas.openxmlformats.org/drawingml/2006/main">
            <a:ext uri="{FF2B5EF4-FFF2-40B4-BE49-F238E27FC236}">
              <a16:creationId xmlns:a16="http://schemas.microsoft.com/office/drawing/2014/main" id="{892D7599-1BEA-B54E-BF65-B67226E1E1E4}"/>
            </a:ext>
          </a:extLst>
        </cdr:cNvPr>
        <cdr:cNvSpPr txBox="1"/>
      </cdr:nvSpPr>
      <cdr:spPr>
        <a:xfrm xmlns:a="http://schemas.openxmlformats.org/drawingml/2006/main">
          <a:off x="122672" y="25787"/>
          <a:ext cx="5016500" cy="431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0.00011</cdr:y>
    </cdr:from>
    <cdr:to>
      <cdr:x>0.99514</cdr:x>
      <cdr:y>0.14941</cdr:y>
    </cdr:to>
    <cdr:sp macro="" textlink="">
      <cdr:nvSpPr>
        <cdr:cNvPr id="4" name="Text Box 1">
          <a:extLst xmlns:a="http://schemas.openxmlformats.org/drawingml/2006/main">
            <a:ext uri="{FF2B5EF4-FFF2-40B4-BE49-F238E27FC236}">
              <a16:creationId xmlns:a16="http://schemas.microsoft.com/office/drawing/2014/main" id="{F58FD7BD-916D-8842-B71A-0FA051DE574D}"/>
            </a:ext>
          </a:extLst>
        </cdr:cNvPr>
        <cdr:cNvSpPr txBox="1">
          <a:spLocks xmlns:a="http://schemas.openxmlformats.org/drawingml/2006/main" noChangeArrowheads="1"/>
        </cdr:cNvSpPr>
      </cdr:nvSpPr>
      <cdr:spPr bwMode="auto">
        <a:xfrm xmlns:a="http://schemas.openxmlformats.org/drawingml/2006/main">
          <a:off x="0" y="386"/>
          <a:ext cx="5308081" cy="5461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27432" tIns="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endParaRPr lang="en-GB" sz="825" b="1" i="0" u="none" strike="noStrike" baseline="0">
            <a:solidFill>
              <a:srgbClr val="000000"/>
            </a:solidFill>
            <a:latin typeface="Century Gothic" panose="020B0502020202020204" pitchFamily="34" charset="0"/>
            <a:cs typeface="Arial"/>
          </a:endParaRPr>
        </a:p>
        <a:p xmlns:a="http://schemas.openxmlformats.org/drawingml/2006/main">
          <a:pPr algn="ctr" rtl="0">
            <a:defRPr sz="1000"/>
          </a:pPr>
          <a:r>
            <a:rPr lang="de-DE" sz="1600" b="1" i="0" u="none" strike="noStrike" baseline="0">
              <a:solidFill>
                <a:srgbClr val="000000"/>
              </a:solidFill>
              <a:latin typeface="Century Gothic" panose="020B0502020202020204" pitchFamily="34" charset="0"/>
              <a:cs typeface="Arial"/>
            </a:rPr>
            <a:t>Gesamtanalyse der Projektkosteneinsparungen / Einnahmen</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0&amp;utm_language=DE&amp;utm_source=template-excel&amp;utm_medium=content&amp;utm_campaign=ic-IT+ROI+Calculator-excel-49780-de&amp;lpa=ic+IT+ROI+Calculator+excel+49780+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M72"/>
  <sheetViews>
    <sheetView showGridLines="0" tabSelected="1" zoomScaleNormal="100" workbookViewId="0">
      <pane ySplit="3" topLeftCell="A58" activePane="bottomLeft" state="frozen"/>
      <selection pane="bottomLeft" activeCell="B66" sqref="B66"/>
    </sheetView>
  </sheetViews>
  <sheetFormatPr defaultColWidth="10.875" defaultRowHeight="15" x14ac:dyDescent="0.2"/>
  <cols>
    <col min="1" max="1" width="3.375" style="1" customWidth="1"/>
    <col min="2" max="2" width="50.25" style="18" customWidth="1"/>
    <col min="3" max="9" width="16.875" style="1" customWidth="1"/>
    <col min="10" max="10" width="18.5" style="1" customWidth="1"/>
    <col min="11" max="12" width="18.375" style="1" customWidth="1"/>
    <col min="13" max="13" width="8.875" style="36" customWidth="1"/>
    <col min="14" max="14" width="3.375" style="1" customWidth="1"/>
    <col min="15" max="16384" width="10.875" style="1"/>
  </cols>
  <sheetData>
    <row r="1" spans="1:13" customFormat="1" ht="50.1" customHeight="1" x14ac:dyDescent="0.25">
      <c r="A1" s="1"/>
      <c r="B1" s="3" t="s">
        <v>7</v>
      </c>
      <c r="C1" s="3"/>
      <c r="M1" s="36"/>
    </row>
    <row r="2" spans="1:13" s="2" customFormat="1" ht="18" customHeight="1" x14ac:dyDescent="0.25">
      <c r="B2" s="24" t="s">
        <v>5</v>
      </c>
      <c r="C2" s="16" t="s">
        <v>8</v>
      </c>
      <c r="D2" s="16" t="s">
        <v>9</v>
      </c>
      <c r="E2" s="16" t="s">
        <v>10</v>
      </c>
      <c r="F2" s="16" t="s">
        <v>11</v>
      </c>
      <c r="G2" s="16" t="s">
        <v>12</v>
      </c>
      <c r="H2" s="16" t="s">
        <v>13</v>
      </c>
      <c r="I2" s="16" t="s">
        <v>14</v>
      </c>
      <c r="J2" s="16" t="s">
        <v>15</v>
      </c>
      <c r="K2" s="16" t="s">
        <v>16</v>
      </c>
      <c r="L2" s="16" t="s">
        <v>17</v>
      </c>
      <c r="M2" s="36"/>
    </row>
    <row r="3" spans="1:13" s="2" customFormat="1" ht="18" customHeight="1" x14ac:dyDescent="0.25">
      <c r="B3" s="38"/>
      <c r="C3" s="17">
        <v>2013</v>
      </c>
      <c r="D3" s="17">
        <v>2014</v>
      </c>
      <c r="E3" s="17">
        <v>2015</v>
      </c>
      <c r="F3" s="17">
        <v>2016</v>
      </c>
      <c r="G3" s="17">
        <v>2017</v>
      </c>
      <c r="H3" s="17">
        <v>2018</v>
      </c>
      <c r="I3" s="17">
        <v>2019</v>
      </c>
      <c r="J3" s="17">
        <v>2020</v>
      </c>
      <c r="K3" s="17">
        <v>2021</v>
      </c>
      <c r="L3" s="17"/>
      <c r="M3" s="36" t="s">
        <v>18</v>
      </c>
    </row>
    <row r="4" spans="1:13" ht="18" customHeight="1" x14ac:dyDescent="0.2">
      <c r="B4" s="25" t="s">
        <v>19</v>
      </c>
      <c r="C4" s="6"/>
      <c r="D4" s="6"/>
      <c r="E4" s="6"/>
      <c r="F4" s="6"/>
      <c r="G4" s="6"/>
      <c r="H4" s="6"/>
      <c r="I4" s="6"/>
      <c r="J4" s="6"/>
      <c r="K4" s="6"/>
      <c r="L4" s="6"/>
    </row>
    <row r="5" spans="1:13" ht="18" customHeight="1" x14ac:dyDescent="0.2">
      <c r="B5" s="26" t="s">
        <v>20</v>
      </c>
      <c r="C5" s="33"/>
      <c r="D5" s="33">
        <v>3000</v>
      </c>
      <c r="E5" s="33">
        <v>6000</v>
      </c>
      <c r="F5" s="33">
        <v>6000</v>
      </c>
      <c r="G5" s="33">
        <v>6000</v>
      </c>
      <c r="H5" s="33">
        <v>9806</v>
      </c>
      <c r="I5" s="33">
        <v>9806</v>
      </c>
      <c r="J5" s="33">
        <v>9806</v>
      </c>
      <c r="K5" s="33">
        <v>9806</v>
      </c>
      <c r="L5" s="9">
        <f>SUM(C5:K5)</f>
        <v>60224</v>
      </c>
      <c r="M5" s="37">
        <f>IFERROR(L5/$L$10,0)</f>
        <v>0.30653337948164588</v>
      </c>
    </row>
    <row r="6" spans="1:13" ht="18" customHeight="1" x14ac:dyDescent="0.2">
      <c r="B6" s="26" t="s">
        <v>21</v>
      </c>
      <c r="C6" s="33"/>
      <c r="D6" s="33">
        <v>230</v>
      </c>
      <c r="E6" s="33">
        <v>2330</v>
      </c>
      <c r="F6" s="33">
        <v>2330</v>
      </c>
      <c r="G6" s="33">
        <v>2330</v>
      </c>
      <c r="H6" s="33">
        <v>3236</v>
      </c>
      <c r="I6" s="33">
        <v>3236</v>
      </c>
      <c r="J6" s="33">
        <v>3236</v>
      </c>
      <c r="K6" s="33">
        <v>3236</v>
      </c>
      <c r="L6" s="9">
        <f>SUM(C6:K6)</f>
        <v>20164</v>
      </c>
      <c r="M6" s="37">
        <f>IFERROR(L6/$L$10,0)</f>
        <v>0.1026324897693263</v>
      </c>
    </row>
    <row r="7" spans="1:13" ht="18" customHeight="1" x14ac:dyDescent="0.2">
      <c r="B7" s="26" t="s">
        <v>22</v>
      </c>
      <c r="C7" s="33"/>
      <c r="D7" s="33">
        <v>560</v>
      </c>
      <c r="E7" s="33">
        <v>6540</v>
      </c>
      <c r="F7" s="33">
        <v>6540</v>
      </c>
      <c r="G7" s="33">
        <v>6540</v>
      </c>
      <c r="H7" s="33">
        <v>3230</v>
      </c>
      <c r="I7" s="33">
        <v>3230</v>
      </c>
      <c r="J7" s="33">
        <v>3230</v>
      </c>
      <c r="K7" s="33">
        <v>3230</v>
      </c>
      <c r="L7" s="9">
        <f>SUM(C7:K7)</f>
        <v>33100</v>
      </c>
      <c r="M7" s="37">
        <f>IFERROR(L7/$L$10,0)</f>
        <v>0.168475273326954</v>
      </c>
    </row>
    <row r="8" spans="1:13" ht="18" customHeight="1" x14ac:dyDescent="0.2">
      <c r="B8" s="26" t="s">
        <v>23</v>
      </c>
      <c r="C8" s="33"/>
      <c r="D8" s="33">
        <v>5650</v>
      </c>
      <c r="E8" s="33">
        <v>9560</v>
      </c>
      <c r="F8" s="33">
        <v>9560</v>
      </c>
      <c r="G8" s="33">
        <v>9560</v>
      </c>
      <c r="H8" s="33">
        <v>2150</v>
      </c>
      <c r="I8" s="33">
        <v>2150</v>
      </c>
      <c r="J8" s="33">
        <v>2150</v>
      </c>
      <c r="K8" s="33">
        <v>2150</v>
      </c>
      <c r="L8" s="9">
        <f>SUM(C8:K8)</f>
        <v>42930</v>
      </c>
      <c r="M8" s="37">
        <f>IFERROR(L8/$L$10,0)</f>
        <v>0.21850886658387117</v>
      </c>
    </row>
    <row r="9" spans="1:13" ht="18" customHeight="1" x14ac:dyDescent="0.2">
      <c r="B9" s="26" t="s">
        <v>24</v>
      </c>
      <c r="C9" s="33"/>
      <c r="D9" s="33">
        <v>6660</v>
      </c>
      <c r="E9" s="33">
        <v>5650</v>
      </c>
      <c r="F9" s="33">
        <v>5650</v>
      </c>
      <c r="G9" s="33">
        <v>5650</v>
      </c>
      <c r="H9" s="33">
        <v>4110</v>
      </c>
      <c r="I9" s="33">
        <v>4110</v>
      </c>
      <c r="J9" s="33">
        <v>4110</v>
      </c>
      <c r="K9" s="33">
        <v>4110</v>
      </c>
      <c r="L9" s="9">
        <f>SUM(C9:K9)</f>
        <v>40050</v>
      </c>
      <c r="M9" s="37">
        <f>IFERROR(L9/$L$10,0)</f>
        <v>0.20384999083820265</v>
      </c>
    </row>
    <row r="10" spans="1:13" ht="18" customHeight="1" x14ac:dyDescent="0.2">
      <c r="B10" s="27" t="s">
        <v>25</v>
      </c>
      <c r="C10" s="9">
        <f t="shared" ref="C10:L10" si="0">SUM(C5:C9)</f>
        <v>0</v>
      </c>
      <c r="D10" s="9">
        <f t="shared" si="0"/>
        <v>16100</v>
      </c>
      <c r="E10" s="9">
        <f t="shared" si="0"/>
        <v>30080</v>
      </c>
      <c r="F10" s="9">
        <f t="shared" si="0"/>
        <v>30080</v>
      </c>
      <c r="G10" s="9">
        <f t="shared" si="0"/>
        <v>30080</v>
      </c>
      <c r="H10" s="9">
        <f t="shared" si="0"/>
        <v>22532</v>
      </c>
      <c r="I10" s="9">
        <f t="shared" si="0"/>
        <v>22532</v>
      </c>
      <c r="J10" s="9">
        <f t="shared" si="0"/>
        <v>22532</v>
      </c>
      <c r="K10" s="9">
        <f t="shared" si="0"/>
        <v>22532</v>
      </c>
      <c r="L10" s="34">
        <f t="shared" si="0"/>
        <v>196468</v>
      </c>
    </row>
    <row r="11" spans="1:13" ht="11.1" customHeight="1" x14ac:dyDescent="0.3">
      <c r="B11" s="28"/>
      <c r="C11" s="8"/>
      <c r="D11" s="8"/>
      <c r="E11" s="35" t="s">
        <v>0</v>
      </c>
      <c r="F11" s="8"/>
    </row>
    <row r="12" spans="1:13" ht="18" customHeight="1" x14ac:dyDescent="0.2">
      <c r="B12" s="25" t="s">
        <v>26</v>
      </c>
      <c r="C12" s="7"/>
      <c r="D12" s="7"/>
      <c r="E12" s="7"/>
      <c r="F12" s="7"/>
      <c r="G12" s="7"/>
      <c r="H12" s="7"/>
      <c r="I12" s="7"/>
      <c r="J12" s="7"/>
      <c r="K12" s="7"/>
      <c r="L12" s="7"/>
    </row>
    <row r="13" spans="1:13" ht="18" customHeight="1" x14ac:dyDescent="0.2">
      <c r="B13" s="26" t="s">
        <v>27</v>
      </c>
      <c r="C13" s="33">
        <v>23000</v>
      </c>
      <c r="D13" s="33"/>
      <c r="E13" s="33"/>
      <c r="F13" s="33"/>
      <c r="G13" s="33"/>
      <c r="H13" s="33"/>
      <c r="I13" s="33"/>
      <c r="J13" s="33"/>
      <c r="K13" s="33"/>
      <c r="L13" s="9">
        <f>SUM(C13:K13)</f>
        <v>23000</v>
      </c>
    </row>
    <row r="14" spans="1:13" ht="18" customHeight="1" x14ac:dyDescent="0.2">
      <c r="B14" s="26" t="s">
        <v>28</v>
      </c>
      <c r="C14" s="33">
        <v>0</v>
      </c>
      <c r="D14" s="33"/>
      <c r="E14" s="33"/>
      <c r="F14" s="33"/>
      <c r="G14" s="33"/>
      <c r="H14" s="33"/>
      <c r="I14" s="33"/>
      <c r="J14" s="33"/>
      <c r="K14" s="33"/>
      <c r="L14" s="9">
        <f>SUM(C14:K14)</f>
        <v>0</v>
      </c>
    </row>
    <row r="15" spans="1:13" ht="18" customHeight="1" x14ac:dyDescent="0.2">
      <c r="B15" s="26" t="s">
        <v>29</v>
      </c>
      <c r="C15" s="33">
        <v>5000</v>
      </c>
      <c r="D15" s="33"/>
      <c r="E15" s="33"/>
      <c r="F15" s="33"/>
      <c r="G15" s="33"/>
      <c r="H15" s="33"/>
      <c r="I15" s="33"/>
      <c r="J15" s="33"/>
      <c r="K15" s="33"/>
      <c r="L15" s="9">
        <f>SUM(C15:K15)</f>
        <v>5000</v>
      </c>
    </row>
    <row r="16" spans="1:13" ht="18" customHeight="1" x14ac:dyDescent="0.2">
      <c r="B16" s="26" t="s">
        <v>30</v>
      </c>
      <c r="C16" s="33">
        <v>6900</v>
      </c>
      <c r="D16" s="33"/>
      <c r="E16" s="33"/>
      <c r="F16" s="33"/>
      <c r="G16" s="33"/>
      <c r="H16" s="33"/>
      <c r="I16" s="33"/>
      <c r="J16" s="33"/>
      <c r="K16" s="33"/>
      <c r="L16" s="9">
        <f>SUM(C16:K16)</f>
        <v>6900</v>
      </c>
    </row>
    <row r="17" spans="2:13" ht="18" customHeight="1" x14ac:dyDescent="0.2">
      <c r="B17" s="27" t="s">
        <v>31</v>
      </c>
      <c r="C17" s="9">
        <f t="shared" ref="C17:L17" si="1">SUM(C13:C16)</f>
        <v>34900</v>
      </c>
      <c r="D17" s="9">
        <f t="shared" si="1"/>
        <v>0</v>
      </c>
      <c r="E17" s="9">
        <f t="shared" si="1"/>
        <v>0</v>
      </c>
      <c r="F17" s="9">
        <f t="shared" si="1"/>
        <v>0</v>
      </c>
      <c r="G17" s="9">
        <f t="shared" si="1"/>
        <v>0</v>
      </c>
      <c r="H17" s="9">
        <f t="shared" si="1"/>
        <v>0</v>
      </c>
      <c r="I17" s="9">
        <f t="shared" si="1"/>
        <v>0</v>
      </c>
      <c r="J17" s="9">
        <f t="shared" si="1"/>
        <v>0</v>
      </c>
      <c r="K17" s="9">
        <f t="shared" si="1"/>
        <v>0</v>
      </c>
      <c r="L17" s="34">
        <f t="shared" si="1"/>
        <v>34900</v>
      </c>
    </row>
    <row r="18" spans="2:13" ht="11.1" customHeight="1" x14ac:dyDescent="0.2"/>
    <row r="19" spans="2:13" ht="18" customHeight="1" x14ac:dyDescent="0.2">
      <c r="B19" s="25" t="s">
        <v>32</v>
      </c>
      <c r="C19" s="7"/>
      <c r="D19" s="7"/>
      <c r="E19" s="7"/>
      <c r="F19" s="7"/>
      <c r="G19" s="7"/>
      <c r="H19" s="7"/>
      <c r="I19" s="7"/>
      <c r="J19" s="7"/>
      <c r="K19" s="7"/>
      <c r="L19" s="7"/>
    </row>
    <row r="20" spans="2:13" ht="18" customHeight="1" x14ac:dyDescent="0.2">
      <c r="B20" s="26" t="s">
        <v>1</v>
      </c>
      <c r="C20" s="33"/>
      <c r="D20" s="33">
        <v>50000</v>
      </c>
      <c r="E20" s="33"/>
      <c r="F20" s="33"/>
      <c r="G20" s="33"/>
      <c r="H20" s="33"/>
      <c r="I20" s="33"/>
      <c r="J20" s="33"/>
      <c r="K20" s="33"/>
      <c r="L20" s="9">
        <f t="shared" ref="L20:L28" si="2">SUM(D20:K20)</f>
        <v>50000</v>
      </c>
      <c r="M20" s="37">
        <f t="shared" ref="M20:M28" si="3">IFERROR(L20/$L$29,0)</f>
        <v>0.47276853252647505</v>
      </c>
    </row>
    <row r="21" spans="2:13" ht="18" customHeight="1" x14ac:dyDescent="0.2">
      <c r="B21" s="26" t="s">
        <v>33</v>
      </c>
      <c r="C21" s="33"/>
      <c r="D21" s="33">
        <v>45000</v>
      </c>
      <c r="E21" s="33"/>
      <c r="F21" s="33"/>
      <c r="G21" s="33"/>
      <c r="H21" s="33"/>
      <c r="I21" s="33"/>
      <c r="J21" s="33"/>
      <c r="K21" s="33"/>
      <c r="L21" s="9">
        <f t="shared" si="2"/>
        <v>45000</v>
      </c>
      <c r="M21" s="37">
        <f t="shared" si="3"/>
        <v>0.42549167927382753</v>
      </c>
    </row>
    <row r="22" spans="2:13" ht="18" customHeight="1" x14ac:dyDescent="0.2">
      <c r="B22" s="26" t="s">
        <v>34</v>
      </c>
      <c r="C22" s="33"/>
      <c r="D22" s="33">
        <v>0</v>
      </c>
      <c r="E22" s="33"/>
      <c r="F22" s="33"/>
      <c r="G22" s="33"/>
      <c r="H22" s="33"/>
      <c r="I22" s="33"/>
      <c r="J22" s="33"/>
      <c r="K22" s="33"/>
      <c r="L22" s="9">
        <f t="shared" si="2"/>
        <v>0</v>
      </c>
      <c r="M22" s="37">
        <f t="shared" si="3"/>
        <v>0</v>
      </c>
    </row>
    <row r="23" spans="2:13" ht="18" customHeight="1" x14ac:dyDescent="0.2">
      <c r="B23" s="26" t="s">
        <v>2</v>
      </c>
      <c r="C23" s="33"/>
      <c r="D23" s="33">
        <v>6900</v>
      </c>
      <c r="E23" s="33"/>
      <c r="F23" s="33"/>
      <c r="G23" s="33"/>
      <c r="H23" s="33"/>
      <c r="I23" s="33"/>
      <c r="J23" s="33"/>
      <c r="K23" s="33"/>
      <c r="L23" s="9">
        <f t="shared" si="2"/>
        <v>6900</v>
      </c>
      <c r="M23" s="37">
        <f t="shared" si="3"/>
        <v>6.5242057488653554E-2</v>
      </c>
    </row>
    <row r="24" spans="2:13" ht="18" customHeight="1" x14ac:dyDescent="0.2">
      <c r="B24" s="26" t="s">
        <v>35</v>
      </c>
      <c r="C24" s="33"/>
      <c r="D24" s="33">
        <v>300</v>
      </c>
      <c r="E24" s="33"/>
      <c r="F24" s="33"/>
      <c r="G24" s="33"/>
      <c r="H24" s="33"/>
      <c r="I24" s="33"/>
      <c r="J24" s="33"/>
      <c r="K24" s="33"/>
      <c r="L24" s="9">
        <f t="shared" si="2"/>
        <v>300</v>
      </c>
      <c r="M24" s="37">
        <f t="shared" si="3"/>
        <v>2.8366111951588502E-3</v>
      </c>
    </row>
    <row r="25" spans="2:13" ht="18" customHeight="1" x14ac:dyDescent="0.2">
      <c r="B25" s="26" t="s">
        <v>36</v>
      </c>
      <c r="C25" s="33"/>
      <c r="D25" s="33">
        <v>560</v>
      </c>
      <c r="E25" s="33"/>
      <c r="F25" s="33"/>
      <c r="G25" s="33"/>
      <c r="H25" s="33"/>
      <c r="I25" s="33"/>
      <c r="J25" s="33"/>
      <c r="K25" s="33"/>
      <c r="L25" s="9">
        <f t="shared" si="2"/>
        <v>560</v>
      </c>
      <c r="M25" s="37">
        <f t="shared" si="3"/>
        <v>5.2950075642965201E-3</v>
      </c>
    </row>
    <row r="26" spans="2:13" ht="18" customHeight="1" x14ac:dyDescent="0.2">
      <c r="B26" s="26" t="s">
        <v>37</v>
      </c>
      <c r="C26" s="33"/>
      <c r="D26" s="33">
        <v>0</v>
      </c>
      <c r="E26" s="33"/>
      <c r="F26" s="33"/>
      <c r="G26" s="33"/>
      <c r="H26" s="33"/>
      <c r="I26" s="33"/>
      <c r="J26" s="33"/>
      <c r="K26" s="33"/>
      <c r="L26" s="9">
        <f t="shared" si="2"/>
        <v>0</v>
      </c>
      <c r="M26" s="37">
        <f t="shared" si="3"/>
        <v>0</v>
      </c>
    </row>
    <row r="27" spans="2:13" ht="18" customHeight="1" x14ac:dyDescent="0.2">
      <c r="B27" s="26" t="s">
        <v>3</v>
      </c>
      <c r="C27" s="33"/>
      <c r="D27" s="33">
        <v>3000</v>
      </c>
      <c r="E27" s="33"/>
      <c r="F27" s="33"/>
      <c r="G27" s="33"/>
      <c r="H27" s="33"/>
      <c r="I27" s="33"/>
      <c r="J27" s="33"/>
      <c r="K27" s="33"/>
      <c r="L27" s="9">
        <f t="shared" si="2"/>
        <v>3000</v>
      </c>
      <c r="M27" s="37">
        <f t="shared" si="3"/>
        <v>2.8366111951588502E-2</v>
      </c>
    </row>
    <row r="28" spans="2:13" ht="18" customHeight="1" x14ac:dyDescent="0.2">
      <c r="B28" s="26" t="s">
        <v>38</v>
      </c>
      <c r="C28" s="33"/>
      <c r="D28" s="33">
        <v>0</v>
      </c>
      <c r="E28" s="33"/>
      <c r="F28" s="33"/>
      <c r="G28" s="33"/>
      <c r="H28" s="33"/>
      <c r="I28" s="33"/>
      <c r="J28" s="33"/>
      <c r="K28" s="33"/>
      <c r="L28" s="9">
        <f t="shared" si="2"/>
        <v>0</v>
      </c>
      <c r="M28" s="37">
        <f t="shared" si="3"/>
        <v>0</v>
      </c>
    </row>
    <row r="29" spans="2:13" ht="18" customHeight="1" x14ac:dyDescent="0.2">
      <c r="B29" s="27" t="s">
        <v>39</v>
      </c>
      <c r="C29" s="9">
        <f t="shared" ref="C29:L29" si="4">SUM(C20:C28)</f>
        <v>0</v>
      </c>
      <c r="D29" s="9">
        <f t="shared" si="4"/>
        <v>105760</v>
      </c>
      <c r="E29" s="9">
        <f t="shared" si="4"/>
        <v>0</v>
      </c>
      <c r="F29" s="9">
        <f t="shared" si="4"/>
        <v>0</v>
      </c>
      <c r="G29" s="9">
        <f t="shared" si="4"/>
        <v>0</v>
      </c>
      <c r="H29" s="9">
        <f t="shared" si="4"/>
        <v>0</v>
      </c>
      <c r="I29" s="9">
        <f t="shared" si="4"/>
        <v>0</v>
      </c>
      <c r="J29" s="9">
        <f t="shared" si="4"/>
        <v>0</v>
      </c>
      <c r="K29" s="9">
        <f t="shared" si="4"/>
        <v>0</v>
      </c>
      <c r="L29" s="34">
        <f t="shared" si="4"/>
        <v>105760</v>
      </c>
    </row>
    <row r="30" spans="2:13" ht="11.1" customHeight="1" x14ac:dyDescent="0.2">
      <c r="C30" s="12">
        <v>0</v>
      </c>
      <c r="D30" s="12">
        <v>1</v>
      </c>
      <c r="E30" s="12">
        <v>2</v>
      </c>
      <c r="F30" s="12">
        <v>3</v>
      </c>
      <c r="G30" s="12">
        <v>4</v>
      </c>
      <c r="H30" s="12">
        <v>5</v>
      </c>
      <c r="I30" s="12">
        <v>6</v>
      </c>
      <c r="J30" s="12">
        <v>7</v>
      </c>
      <c r="K30" s="12">
        <v>8</v>
      </c>
    </row>
    <row r="31" spans="2:13" ht="18" customHeight="1" x14ac:dyDescent="0.2">
      <c r="B31" s="25" t="s">
        <v>40</v>
      </c>
      <c r="C31" s="7"/>
      <c r="D31" s="7"/>
      <c r="E31" s="7"/>
      <c r="F31" s="7"/>
      <c r="G31" s="7"/>
      <c r="H31" s="7"/>
      <c r="I31" s="7"/>
      <c r="J31" s="7"/>
      <c r="K31" s="7"/>
      <c r="L31" s="7"/>
    </row>
    <row r="32" spans="2:13" ht="18" customHeight="1" x14ac:dyDescent="0.2">
      <c r="B32" s="26" t="s">
        <v>23</v>
      </c>
      <c r="C32" s="33"/>
      <c r="D32" s="33"/>
      <c r="E32" s="33">
        <v>15000</v>
      </c>
      <c r="F32" s="33">
        <v>15000</v>
      </c>
      <c r="G32" s="33">
        <v>15000</v>
      </c>
      <c r="H32" s="33">
        <v>15000</v>
      </c>
      <c r="I32" s="33"/>
      <c r="J32" s="33"/>
      <c r="K32" s="33"/>
      <c r="L32" s="9">
        <f>SUM(D32:K32)</f>
        <v>60000</v>
      </c>
    </row>
    <row r="33" spans="2:12" ht="18" customHeight="1" x14ac:dyDescent="0.2">
      <c r="B33" s="26" t="s">
        <v>41</v>
      </c>
      <c r="C33" s="33"/>
      <c r="D33" s="33">
        <v>5000</v>
      </c>
      <c r="E33" s="33">
        <v>3000</v>
      </c>
      <c r="F33" s="33">
        <v>3000</v>
      </c>
      <c r="G33" s="33">
        <v>3000</v>
      </c>
      <c r="H33" s="33">
        <v>3000</v>
      </c>
      <c r="I33" s="33"/>
      <c r="J33" s="33"/>
      <c r="K33" s="33"/>
      <c r="L33" s="9">
        <f>SUM(D33:K33)</f>
        <v>17000</v>
      </c>
    </row>
    <row r="34" spans="2:12" ht="18" customHeight="1" x14ac:dyDescent="0.2">
      <c r="B34" s="31" t="s">
        <v>42</v>
      </c>
      <c r="C34" s="9">
        <f t="shared" ref="C34:L34" si="5">SUM(C32:C33)</f>
        <v>0</v>
      </c>
      <c r="D34" s="9">
        <f t="shared" si="5"/>
        <v>5000</v>
      </c>
      <c r="E34" s="9">
        <f t="shared" si="5"/>
        <v>18000</v>
      </c>
      <c r="F34" s="9">
        <f t="shared" si="5"/>
        <v>18000</v>
      </c>
      <c r="G34" s="9">
        <f t="shared" si="5"/>
        <v>18000</v>
      </c>
      <c r="H34" s="9">
        <f t="shared" si="5"/>
        <v>18000</v>
      </c>
      <c r="I34" s="9">
        <f t="shared" si="5"/>
        <v>0</v>
      </c>
      <c r="J34" s="9">
        <f t="shared" si="5"/>
        <v>0</v>
      </c>
      <c r="K34" s="9">
        <f t="shared" si="5"/>
        <v>0</v>
      </c>
      <c r="L34" s="9">
        <f t="shared" si="5"/>
        <v>77000</v>
      </c>
    </row>
    <row r="35" spans="2:12" ht="18" customHeight="1" x14ac:dyDescent="0.2">
      <c r="B35" s="32" t="s">
        <v>43</v>
      </c>
      <c r="C35" s="9">
        <f t="shared" ref="C35:K35" si="6">SUM(C34,C29,C17)</f>
        <v>34900</v>
      </c>
      <c r="D35" s="9">
        <f t="shared" si="6"/>
        <v>110760</v>
      </c>
      <c r="E35" s="9">
        <f t="shared" si="6"/>
        <v>18000</v>
      </c>
      <c r="F35" s="9">
        <f t="shared" si="6"/>
        <v>18000</v>
      </c>
      <c r="G35" s="9">
        <f t="shared" si="6"/>
        <v>18000</v>
      </c>
      <c r="H35" s="9">
        <f t="shared" si="6"/>
        <v>18000</v>
      </c>
      <c r="I35" s="9">
        <f t="shared" si="6"/>
        <v>0</v>
      </c>
      <c r="J35" s="9">
        <f t="shared" si="6"/>
        <v>0</v>
      </c>
      <c r="K35" s="9">
        <f t="shared" si="6"/>
        <v>0</v>
      </c>
      <c r="L35" s="9">
        <f>SUM(L33:L34)</f>
        <v>94000</v>
      </c>
    </row>
    <row r="36" spans="2:12" ht="18" customHeight="1" x14ac:dyDescent="0.2">
      <c r="B36" s="32" t="s">
        <v>44</v>
      </c>
      <c r="C36" s="9">
        <f t="shared" ref="C36:K36" si="7">+C10-C35</f>
        <v>-34900</v>
      </c>
      <c r="D36" s="9">
        <f t="shared" si="7"/>
        <v>-94660</v>
      </c>
      <c r="E36" s="9">
        <f t="shared" si="7"/>
        <v>12080</v>
      </c>
      <c r="F36" s="9">
        <f t="shared" si="7"/>
        <v>12080</v>
      </c>
      <c r="G36" s="9">
        <f t="shared" si="7"/>
        <v>12080</v>
      </c>
      <c r="H36" s="9">
        <f t="shared" si="7"/>
        <v>4532</v>
      </c>
      <c r="I36" s="9">
        <f t="shared" si="7"/>
        <v>22532</v>
      </c>
      <c r="J36" s="9">
        <f t="shared" si="7"/>
        <v>22532</v>
      </c>
      <c r="K36" s="9">
        <f t="shared" si="7"/>
        <v>22532</v>
      </c>
      <c r="L36" s="9">
        <f>SUM(L34:L35)</f>
        <v>171000</v>
      </c>
    </row>
    <row r="37" spans="2:12" ht="18" customHeight="1" x14ac:dyDescent="0.2">
      <c r="B37" s="31" t="s">
        <v>45</v>
      </c>
      <c r="C37" s="9">
        <f>+C36</f>
        <v>-34900</v>
      </c>
      <c r="D37" s="9">
        <f t="shared" ref="D37:K37" si="8">+C37+D36</f>
        <v>-129560</v>
      </c>
      <c r="E37" s="9">
        <f t="shared" si="8"/>
        <v>-117480</v>
      </c>
      <c r="F37" s="9">
        <f t="shared" si="8"/>
        <v>-105400</v>
      </c>
      <c r="G37" s="9">
        <f t="shared" si="8"/>
        <v>-93320</v>
      </c>
      <c r="H37" s="9">
        <f t="shared" si="8"/>
        <v>-88788</v>
      </c>
      <c r="I37" s="9">
        <f t="shared" si="8"/>
        <v>-66256</v>
      </c>
      <c r="J37" s="9">
        <f t="shared" si="8"/>
        <v>-43724</v>
      </c>
      <c r="K37" s="9">
        <f t="shared" si="8"/>
        <v>-21192</v>
      </c>
      <c r="L37" s="9"/>
    </row>
    <row r="38" spans="2:12" ht="11.1" customHeight="1" x14ac:dyDescent="0.2">
      <c r="D38" s="12">
        <v>1</v>
      </c>
      <c r="E38" s="12">
        <v>2</v>
      </c>
      <c r="F38" s="12">
        <v>3</v>
      </c>
      <c r="G38" s="12">
        <v>4</v>
      </c>
      <c r="H38" s="12">
        <v>5</v>
      </c>
      <c r="I38" s="12">
        <v>6</v>
      </c>
      <c r="J38" s="12">
        <v>7</v>
      </c>
      <c r="K38" s="12">
        <v>8</v>
      </c>
    </row>
    <row r="39" spans="2:12" ht="18" customHeight="1" x14ac:dyDescent="0.2">
      <c r="B39" s="24" t="s">
        <v>46</v>
      </c>
      <c r="C39" s="23"/>
    </row>
    <row r="40" spans="2:12" ht="18" customHeight="1" x14ac:dyDescent="0.2">
      <c r="B40" s="29" t="s">
        <v>47</v>
      </c>
      <c r="C40" s="20">
        <v>0.05</v>
      </c>
    </row>
    <row r="41" spans="2:12" ht="18" customHeight="1" x14ac:dyDescent="0.2">
      <c r="B41" s="30" t="s">
        <v>48</v>
      </c>
      <c r="C41" s="20">
        <v>2.1999999999999902E-2</v>
      </c>
      <c r="E41" s="1" t="s">
        <v>4</v>
      </c>
    </row>
    <row r="42" spans="2:12" ht="18" customHeight="1" x14ac:dyDescent="0.2">
      <c r="B42" s="30" t="s">
        <v>49</v>
      </c>
      <c r="C42" s="20">
        <v>0.05</v>
      </c>
    </row>
    <row r="43" spans="2:12" ht="18" customHeight="1" x14ac:dyDescent="0.2">
      <c r="B43" s="30" t="s">
        <v>50</v>
      </c>
      <c r="C43" s="19">
        <f>SUM(C40:C42)</f>
        <v>0.1219999999999999</v>
      </c>
    </row>
    <row r="44" spans="2:12" ht="18" customHeight="1" x14ac:dyDescent="0.2">
      <c r="B44" s="30" t="s">
        <v>51</v>
      </c>
      <c r="C44" s="11">
        <f>((+C43/100)+1)</f>
        <v>1.00122</v>
      </c>
    </row>
    <row r="45" spans="2:12" ht="18" customHeight="1" x14ac:dyDescent="0.2">
      <c r="B45" s="30" t="s">
        <v>52</v>
      </c>
      <c r="C45" s="9">
        <f t="shared" ref="C45:K45" si="9">+C36/POWER($C$44,C30)</f>
        <v>-34900</v>
      </c>
      <c r="D45" s="9">
        <f t="shared" si="9"/>
        <v>-94544.655520265282</v>
      </c>
      <c r="E45" s="9">
        <f t="shared" si="9"/>
        <v>12050.578652007836</v>
      </c>
      <c r="F45" s="9">
        <f t="shared" si="9"/>
        <v>12035.894860278297</v>
      </c>
      <c r="G45" s="9">
        <f t="shared" si="9"/>
        <v>12021.228960945944</v>
      </c>
      <c r="H45" s="9">
        <f t="shared" si="9"/>
        <v>4504.4556941034434</v>
      </c>
      <c r="I45" s="9">
        <f t="shared" si="9"/>
        <v>22367.76774425642</v>
      </c>
      <c r="J45" s="9">
        <f t="shared" si="9"/>
        <v>22340.512319226964</v>
      </c>
      <c r="K45" s="9">
        <f t="shared" si="9"/>
        <v>22313.2901052985</v>
      </c>
      <c r="L45" s="9">
        <f>SUM(C45:K45)</f>
        <v>-21810.927184147888</v>
      </c>
    </row>
    <row r="46" spans="2:12" ht="18" customHeight="1" x14ac:dyDescent="0.2">
      <c r="B46" s="30" t="s">
        <v>53</v>
      </c>
      <c r="C46" s="9">
        <f>+C45</f>
        <v>-34900</v>
      </c>
      <c r="D46" s="9">
        <f t="shared" ref="D46:K46" si="10">+C46+D45</f>
        <v>-129444.65552026528</v>
      </c>
      <c r="E46" s="9">
        <f t="shared" si="10"/>
        <v>-117394.07686825744</v>
      </c>
      <c r="F46" s="9">
        <f t="shared" si="10"/>
        <v>-105358.18200797915</v>
      </c>
      <c r="G46" s="9">
        <f t="shared" si="10"/>
        <v>-93336.95304703321</v>
      </c>
      <c r="H46" s="9">
        <f t="shared" si="10"/>
        <v>-88832.497352929771</v>
      </c>
      <c r="I46" s="9">
        <f t="shared" si="10"/>
        <v>-66464.729608673355</v>
      </c>
      <c r="J46" s="9">
        <f t="shared" si="10"/>
        <v>-44124.217289446387</v>
      </c>
      <c r="K46" s="9">
        <f t="shared" si="10"/>
        <v>-21810.927184147888</v>
      </c>
      <c r="L46" s="9"/>
    </row>
    <row r="47" spans="2:12" ht="11.1" customHeight="1" x14ac:dyDescent="0.2"/>
    <row r="48" spans="2:12" ht="18" customHeight="1" x14ac:dyDescent="0.2">
      <c r="B48" s="24" t="s">
        <v>54</v>
      </c>
      <c r="C48" s="22"/>
    </row>
    <row r="49" spans="2:12" ht="18" customHeight="1" x14ac:dyDescent="0.2">
      <c r="B49" s="29" t="s">
        <v>55</v>
      </c>
      <c r="C49" s="9">
        <f>+L10</f>
        <v>196468</v>
      </c>
    </row>
    <row r="50" spans="2:12" ht="18" customHeight="1" x14ac:dyDescent="0.2">
      <c r="B50" s="29" t="s">
        <v>56</v>
      </c>
      <c r="C50" s="9">
        <f>-(L35)</f>
        <v>-94000</v>
      </c>
    </row>
    <row r="51" spans="2:12" ht="18" customHeight="1" x14ac:dyDescent="0.2">
      <c r="B51" s="29" t="s">
        <v>57</v>
      </c>
      <c r="C51" s="9">
        <f>L36</f>
        <v>171000</v>
      </c>
    </row>
    <row r="52" spans="2:12" ht="18" customHeight="1" x14ac:dyDescent="0.2">
      <c r="B52" s="29" t="s">
        <v>58</v>
      </c>
      <c r="C52" s="39">
        <f>(C49/C50)/ABS(C50)</f>
        <v>-2.2234947940244452E-5</v>
      </c>
    </row>
    <row r="53" spans="2:12" ht="18" customHeight="1" x14ac:dyDescent="0.2">
      <c r="B53" s="29" t="s">
        <v>59</v>
      </c>
      <c r="C53" s="9">
        <f>L45</f>
        <v>-21810.927184147888</v>
      </c>
      <c r="H53" s="21"/>
    </row>
    <row r="54" spans="2:12" ht="18" customHeight="1" x14ac:dyDescent="0.2">
      <c r="B54" s="29" t="s">
        <v>60</v>
      </c>
      <c r="C54" s="13">
        <f>C43</f>
        <v>0.1219999999999999</v>
      </c>
    </row>
    <row r="55" spans="2:12" ht="18" customHeight="1" x14ac:dyDescent="0.2">
      <c r="B55" s="29" t="s">
        <v>61</v>
      </c>
      <c r="C55" s="14">
        <f>IRR(C36:K36,0.1)</f>
        <v>-3.5661118193228925E-2</v>
      </c>
    </row>
    <row r="56" spans="2:12" ht="18" customHeight="1" x14ac:dyDescent="0.2">
      <c r="B56" s="29" t="s">
        <v>62</v>
      </c>
      <c r="C56" s="15" t="str">
        <f>IF(D37&gt;=0,"Jahr 1",
IF(E37&gt;=0,"Jahr 2",
IF(F37&gt;=0,"Jahr 3",
IF(G37&gt;=0,"Jahr 4",
IF(H37&gt;=0,"Jahr 4",
IF(I37&gt;=0,"Jahr 6",
IF(J37&gt;=0,"Jahr 7",
IF(K37&gt;=0,"Jahr 8","Keine"))))))))</f>
        <v>Keine</v>
      </c>
    </row>
    <row r="57" spans="2:12" ht="11.1" customHeight="1" x14ac:dyDescent="0.2"/>
    <row r="58" spans="2:12" ht="354.95" customHeight="1" x14ac:dyDescent="0.2"/>
    <row r="60" spans="2:12" ht="50.1" customHeight="1" x14ac:dyDescent="0.2">
      <c r="B60" s="41" t="s">
        <v>63</v>
      </c>
      <c r="C60" s="40"/>
      <c r="D60" s="40"/>
      <c r="E60" s="40"/>
      <c r="F60" s="40"/>
      <c r="G60" s="40"/>
      <c r="H60" s="40"/>
      <c r="I60" s="40"/>
      <c r="J60" s="40"/>
      <c r="K60" s="40"/>
      <c r="L60" s="40"/>
    </row>
    <row r="71" spans="4:12" x14ac:dyDescent="0.2">
      <c r="D71" s="10"/>
      <c r="E71" s="10"/>
      <c r="F71" s="10"/>
      <c r="G71" s="10"/>
      <c r="H71" s="10"/>
      <c r="I71" s="10"/>
      <c r="J71" s="10"/>
      <c r="K71" s="10"/>
      <c r="L71" s="10"/>
    </row>
    <row r="72" spans="4:12" x14ac:dyDescent="0.2">
      <c r="H72" s="10"/>
      <c r="I72" s="10"/>
      <c r="J72" s="10"/>
      <c r="K72" s="10"/>
      <c r="L72" s="10"/>
    </row>
  </sheetData>
  <mergeCells count="1">
    <mergeCell ref="B60:L60"/>
  </mergeCells>
  <hyperlinks>
    <hyperlink ref="B60:L60" r:id="rId1" display="KLICKEN SIE HIER ZUR ERSTELLUNG IN SMARTSHEET" xr:uid="{395E6D33-3965-4FEA-A99F-81CFF6A551C1}"/>
  </hyperlinks>
  <pageMargins left="0.3" right="0.3" top="0.3" bottom="0.3" header="0" footer="0"/>
  <pageSetup scale="59" fitToHeight="0" orientation="landscape" horizontalDpi="0" verticalDpi="0" r:id="rId2"/>
  <rowBreaks count="1" manualBreakCount="1">
    <brk id="37"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M83"/>
  <sheetViews>
    <sheetView showGridLines="0" zoomScaleNormal="100" workbookViewId="0">
      <pane ySplit="3" topLeftCell="A4" activePane="bottomLeft" state="frozen"/>
      <selection pane="bottomLeft" activeCell="J1" sqref="J1:L1048576"/>
    </sheetView>
  </sheetViews>
  <sheetFormatPr defaultColWidth="10.875" defaultRowHeight="15" x14ac:dyDescent="0.2"/>
  <cols>
    <col min="1" max="1" width="3.375" style="1" customWidth="1"/>
    <col min="2" max="2" width="49.625" style="18" customWidth="1"/>
    <col min="3" max="9" width="16.875" style="1" customWidth="1"/>
    <col min="10" max="12" width="19" style="1" customWidth="1"/>
    <col min="13" max="13" width="8.875" style="36" customWidth="1"/>
    <col min="14" max="14" width="3.375" style="1" customWidth="1"/>
    <col min="15" max="16384" width="10.875" style="1"/>
  </cols>
  <sheetData>
    <row r="1" spans="1:13" customFormat="1" ht="50.1" customHeight="1" x14ac:dyDescent="0.25">
      <c r="A1" s="1"/>
      <c r="B1" s="3" t="s">
        <v>7</v>
      </c>
      <c r="C1" s="3"/>
      <c r="M1" s="36"/>
    </row>
    <row r="2" spans="1:13" s="2" customFormat="1" ht="18" customHeight="1" x14ac:dyDescent="0.25">
      <c r="B2" s="24" t="s">
        <v>5</v>
      </c>
      <c r="C2" s="16" t="s">
        <v>8</v>
      </c>
      <c r="D2" s="16" t="s">
        <v>9</v>
      </c>
      <c r="E2" s="16" t="s">
        <v>10</v>
      </c>
      <c r="F2" s="16" t="s">
        <v>11</v>
      </c>
      <c r="G2" s="16" t="s">
        <v>12</v>
      </c>
      <c r="H2" s="16" t="s">
        <v>13</v>
      </c>
      <c r="I2" s="16" t="s">
        <v>14</v>
      </c>
      <c r="J2" s="16" t="s">
        <v>15</v>
      </c>
      <c r="K2" s="16" t="s">
        <v>16</v>
      </c>
      <c r="L2" s="16" t="s">
        <v>17</v>
      </c>
      <c r="M2" s="36"/>
    </row>
    <row r="3" spans="1:13" s="2" customFormat="1" ht="18" customHeight="1" x14ac:dyDescent="0.25">
      <c r="B3" s="38"/>
      <c r="C3" s="17">
        <v>2013</v>
      </c>
      <c r="D3" s="17">
        <v>2014</v>
      </c>
      <c r="E3" s="17">
        <v>2015</v>
      </c>
      <c r="F3" s="17">
        <v>2016</v>
      </c>
      <c r="G3" s="17">
        <v>2017</v>
      </c>
      <c r="H3" s="17">
        <v>2018</v>
      </c>
      <c r="I3" s="17">
        <v>2019</v>
      </c>
      <c r="J3" s="17">
        <v>2020</v>
      </c>
      <c r="K3" s="17">
        <v>2021</v>
      </c>
      <c r="L3" s="17"/>
      <c r="M3" s="36" t="s">
        <v>18</v>
      </c>
    </row>
    <row r="4" spans="1:13" ht="18" customHeight="1" x14ac:dyDescent="0.2">
      <c r="B4" s="25" t="s">
        <v>19</v>
      </c>
      <c r="C4" s="6"/>
      <c r="D4" s="6"/>
      <c r="E4" s="6"/>
      <c r="F4" s="6"/>
      <c r="G4" s="6"/>
      <c r="H4" s="6"/>
      <c r="I4" s="6"/>
      <c r="J4" s="6"/>
      <c r="K4" s="6"/>
      <c r="L4" s="6"/>
    </row>
    <row r="5" spans="1:13" ht="18" customHeight="1" x14ac:dyDescent="0.2">
      <c r="B5" s="26" t="s">
        <v>20</v>
      </c>
      <c r="C5" s="33"/>
      <c r="D5" s="33"/>
      <c r="E5" s="33"/>
      <c r="F5" s="33"/>
      <c r="G5" s="33"/>
      <c r="H5" s="33"/>
      <c r="I5" s="33"/>
      <c r="J5" s="33"/>
      <c r="K5" s="33"/>
      <c r="L5" s="9">
        <f t="shared" ref="L5:L13" si="0">SUM(C5:K5)</f>
        <v>0</v>
      </c>
      <c r="M5" s="37">
        <f t="shared" ref="M5:M13" si="1">IFERROR(L5/$L$14,0)</f>
        <v>0</v>
      </c>
    </row>
    <row r="6" spans="1:13" ht="18" customHeight="1" x14ac:dyDescent="0.2">
      <c r="B6" s="26" t="s">
        <v>21</v>
      </c>
      <c r="C6" s="33"/>
      <c r="D6" s="33"/>
      <c r="E6" s="33"/>
      <c r="F6" s="33"/>
      <c r="G6" s="33"/>
      <c r="H6" s="33"/>
      <c r="I6" s="33"/>
      <c r="J6" s="33"/>
      <c r="K6" s="33"/>
      <c r="L6" s="9">
        <f t="shared" si="0"/>
        <v>0</v>
      </c>
      <c r="M6" s="37">
        <f t="shared" si="1"/>
        <v>0</v>
      </c>
    </row>
    <row r="7" spans="1:13" ht="18" customHeight="1" x14ac:dyDescent="0.2">
      <c r="B7" s="26" t="s">
        <v>22</v>
      </c>
      <c r="C7" s="33"/>
      <c r="D7" s="33"/>
      <c r="E7" s="33"/>
      <c r="F7" s="33"/>
      <c r="G7" s="33"/>
      <c r="H7" s="33"/>
      <c r="I7" s="33"/>
      <c r="J7" s="33"/>
      <c r="K7" s="33"/>
      <c r="L7" s="9">
        <f t="shared" si="0"/>
        <v>0</v>
      </c>
      <c r="M7" s="37">
        <f t="shared" si="1"/>
        <v>0</v>
      </c>
    </row>
    <row r="8" spans="1:13" ht="18" customHeight="1" x14ac:dyDescent="0.2">
      <c r="B8" s="26" t="s">
        <v>23</v>
      </c>
      <c r="C8" s="33"/>
      <c r="D8" s="33"/>
      <c r="E8" s="33"/>
      <c r="F8" s="33"/>
      <c r="G8" s="33"/>
      <c r="H8" s="33"/>
      <c r="I8" s="33"/>
      <c r="J8" s="33"/>
      <c r="K8" s="33"/>
      <c r="L8" s="9">
        <f t="shared" si="0"/>
        <v>0</v>
      </c>
      <c r="M8" s="37">
        <f t="shared" si="1"/>
        <v>0</v>
      </c>
    </row>
    <row r="9" spans="1:13" ht="18" customHeight="1" x14ac:dyDescent="0.2">
      <c r="B9" s="26" t="s">
        <v>24</v>
      </c>
      <c r="C9" s="33"/>
      <c r="D9" s="33"/>
      <c r="E9" s="33"/>
      <c r="F9" s="33"/>
      <c r="G9" s="33"/>
      <c r="H9" s="33"/>
      <c r="I9" s="33"/>
      <c r="J9" s="33"/>
      <c r="K9" s="33"/>
      <c r="L9" s="9">
        <f t="shared" si="0"/>
        <v>0</v>
      </c>
      <c r="M9" s="37">
        <f t="shared" si="1"/>
        <v>0</v>
      </c>
    </row>
    <row r="10" spans="1:13" ht="18" customHeight="1" x14ac:dyDescent="0.2">
      <c r="B10" s="26"/>
      <c r="C10" s="33"/>
      <c r="D10" s="33"/>
      <c r="E10" s="33"/>
      <c r="F10" s="33"/>
      <c r="G10" s="33"/>
      <c r="H10" s="33"/>
      <c r="I10" s="33"/>
      <c r="J10" s="33"/>
      <c r="K10" s="33"/>
      <c r="L10" s="9">
        <f t="shared" si="0"/>
        <v>0</v>
      </c>
      <c r="M10" s="37">
        <f t="shared" si="1"/>
        <v>0</v>
      </c>
    </row>
    <row r="11" spans="1:13" ht="18" customHeight="1" x14ac:dyDescent="0.2">
      <c r="B11" s="26"/>
      <c r="C11" s="33"/>
      <c r="D11" s="33"/>
      <c r="E11" s="33"/>
      <c r="F11" s="33"/>
      <c r="G11" s="33"/>
      <c r="H11" s="33"/>
      <c r="I11" s="33"/>
      <c r="J11" s="33"/>
      <c r="K11" s="33"/>
      <c r="L11" s="9">
        <f t="shared" si="0"/>
        <v>0</v>
      </c>
      <c r="M11" s="37">
        <f t="shared" si="1"/>
        <v>0</v>
      </c>
    </row>
    <row r="12" spans="1:13" ht="18" customHeight="1" x14ac:dyDescent="0.2">
      <c r="B12" s="26"/>
      <c r="C12" s="33"/>
      <c r="D12" s="33"/>
      <c r="E12" s="33"/>
      <c r="F12" s="33"/>
      <c r="G12" s="33"/>
      <c r="H12" s="33"/>
      <c r="I12" s="33"/>
      <c r="J12" s="33"/>
      <c r="K12" s="33"/>
      <c r="L12" s="9">
        <f t="shared" si="0"/>
        <v>0</v>
      </c>
      <c r="M12" s="37">
        <f t="shared" si="1"/>
        <v>0</v>
      </c>
    </row>
    <row r="13" spans="1:13" ht="18" customHeight="1" x14ac:dyDescent="0.2">
      <c r="B13" s="26"/>
      <c r="C13" s="33"/>
      <c r="D13" s="33"/>
      <c r="E13" s="33"/>
      <c r="F13" s="33"/>
      <c r="G13" s="33"/>
      <c r="H13" s="33"/>
      <c r="I13" s="33"/>
      <c r="J13" s="33"/>
      <c r="K13" s="33"/>
      <c r="L13" s="9">
        <f t="shared" si="0"/>
        <v>0</v>
      </c>
      <c r="M13" s="37">
        <f t="shared" si="1"/>
        <v>0</v>
      </c>
    </row>
    <row r="14" spans="1:13" ht="18" customHeight="1" x14ac:dyDescent="0.2">
      <c r="B14" s="27" t="s">
        <v>25</v>
      </c>
      <c r="C14" s="9">
        <f t="shared" ref="C14:L14" si="2">SUM(C5:C13)</f>
        <v>0</v>
      </c>
      <c r="D14" s="9">
        <f t="shared" si="2"/>
        <v>0</v>
      </c>
      <c r="E14" s="9">
        <f t="shared" si="2"/>
        <v>0</v>
      </c>
      <c r="F14" s="9">
        <f t="shared" si="2"/>
        <v>0</v>
      </c>
      <c r="G14" s="9">
        <f t="shared" si="2"/>
        <v>0</v>
      </c>
      <c r="H14" s="9">
        <f t="shared" si="2"/>
        <v>0</v>
      </c>
      <c r="I14" s="9">
        <f t="shared" si="2"/>
        <v>0</v>
      </c>
      <c r="J14" s="9">
        <f t="shared" si="2"/>
        <v>0</v>
      </c>
      <c r="K14" s="9">
        <f t="shared" si="2"/>
        <v>0</v>
      </c>
      <c r="L14" s="34">
        <f t="shared" si="2"/>
        <v>0</v>
      </c>
    </row>
    <row r="15" spans="1:13" ht="11.1" customHeight="1" x14ac:dyDescent="0.3">
      <c r="B15" s="28"/>
      <c r="C15" s="8"/>
      <c r="D15" s="8"/>
      <c r="E15" s="35" t="s">
        <v>0</v>
      </c>
      <c r="F15" s="8"/>
    </row>
    <row r="16" spans="1:13" ht="18" customHeight="1" x14ac:dyDescent="0.2">
      <c r="B16" s="25" t="s">
        <v>26</v>
      </c>
      <c r="C16" s="7"/>
      <c r="D16" s="7"/>
      <c r="E16" s="7"/>
      <c r="F16" s="7"/>
      <c r="G16" s="7"/>
      <c r="H16" s="7"/>
      <c r="I16" s="7"/>
      <c r="J16" s="7"/>
      <c r="K16" s="7"/>
      <c r="L16" s="7"/>
    </row>
    <row r="17" spans="2:13" ht="18" customHeight="1" x14ac:dyDescent="0.2">
      <c r="B17" s="26" t="s">
        <v>27</v>
      </c>
      <c r="C17" s="33"/>
      <c r="D17" s="33"/>
      <c r="E17" s="33"/>
      <c r="F17" s="33"/>
      <c r="G17" s="33"/>
      <c r="H17" s="33"/>
      <c r="I17" s="33"/>
      <c r="J17" s="33"/>
      <c r="K17" s="33"/>
      <c r="L17" s="9">
        <f t="shared" ref="L17:L25" si="3">SUM(C17:K17)</f>
        <v>0</v>
      </c>
    </row>
    <row r="18" spans="2:13" ht="18" customHeight="1" x14ac:dyDescent="0.2">
      <c r="B18" s="26" t="s">
        <v>28</v>
      </c>
      <c r="C18" s="33"/>
      <c r="D18" s="33"/>
      <c r="E18" s="33"/>
      <c r="F18" s="33"/>
      <c r="G18" s="33"/>
      <c r="H18" s="33"/>
      <c r="I18" s="33"/>
      <c r="J18" s="33"/>
      <c r="K18" s="33"/>
      <c r="L18" s="9">
        <f t="shared" si="3"/>
        <v>0</v>
      </c>
    </row>
    <row r="19" spans="2:13" ht="18" customHeight="1" x14ac:dyDescent="0.2">
      <c r="B19" s="26" t="s">
        <v>29</v>
      </c>
      <c r="C19" s="33"/>
      <c r="D19" s="33"/>
      <c r="E19" s="33"/>
      <c r="F19" s="33"/>
      <c r="G19" s="33"/>
      <c r="H19" s="33"/>
      <c r="I19" s="33"/>
      <c r="J19" s="33"/>
      <c r="K19" s="33"/>
      <c r="L19" s="9">
        <f t="shared" si="3"/>
        <v>0</v>
      </c>
    </row>
    <row r="20" spans="2:13" ht="18" customHeight="1" x14ac:dyDescent="0.2">
      <c r="B20" s="26" t="s">
        <v>30</v>
      </c>
      <c r="C20" s="33"/>
      <c r="D20" s="33"/>
      <c r="E20" s="33"/>
      <c r="F20" s="33"/>
      <c r="G20" s="33"/>
      <c r="H20" s="33"/>
      <c r="I20" s="33"/>
      <c r="J20" s="33"/>
      <c r="K20" s="33"/>
      <c r="L20" s="9">
        <f t="shared" si="3"/>
        <v>0</v>
      </c>
    </row>
    <row r="21" spans="2:13" ht="18" customHeight="1" x14ac:dyDescent="0.2">
      <c r="B21" s="26"/>
      <c r="C21" s="33"/>
      <c r="D21" s="33"/>
      <c r="E21" s="33"/>
      <c r="F21" s="33"/>
      <c r="G21" s="33"/>
      <c r="H21" s="33"/>
      <c r="I21" s="33"/>
      <c r="J21" s="33"/>
      <c r="K21" s="33"/>
      <c r="L21" s="9">
        <f t="shared" si="3"/>
        <v>0</v>
      </c>
    </row>
    <row r="22" spans="2:13" ht="18" customHeight="1" x14ac:dyDescent="0.2">
      <c r="B22" s="26"/>
      <c r="C22" s="33"/>
      <c r="D22" s="33"/>
      <c r="E22" s="33"/>
      <c r="F22" s="33"/>
      <c r="G22" s="33"/>
      <c r="H22" s="33"/>
      <c r="I22" s="33"/>
      <c r="J22" s="33"/>
      <c r="K22" s="33"/>
      <c r="L22" s="9">
        <f t="shared" si="3"/>
        <v>0</v>
      </c>
    </row>
    <row r="23" spans="2:13" ht="18" customHeight="1" x14ac:dyDescent="0.2">
      <c r="B23" s="26"/>
      <c r="C23" s="33"/>
      <c r="D23" s="33"/>
      <c r="E23" s="33"/>
      <c r="F23" s="33"/>
      <c r="G23" s="33"/>
      <c r="H23" s="33"/>
      <c r="I23" s="33"/>
      <c r="J23" s="33"/>
      <c r="K23" s="33"/>
      <c r="L23" s="9">
        <f t="shared" si="3"/>
        <v>0</v>
      </c>
    </row>
    <row r="24" spans="2:13" ht="18" customHeight="1" x14ac:dyDescent="0.2">
      <c r="B24" s="26"/>
      <c r="C24" s="33"/>
      <c r="D24" s="33"/>
      <c r="E24" s="33"/>
      <c r="F24" s="33"/>
      <c r="G24" s="33"/>
      <c r="H24" s="33"/>
      <c r="I24" s="33"/>
      <c r="J24" s="33"/>
      <c r="K24" s="33"/>
      <c r="L24" s="9">
        <f t="shared" si="3"/>
        <v>0</v>
      </c>
    </row>
    <row r="25" spans="2:13" ht="18" customHeight="1" x14ac:dyDescent="0.2">
      <c r="B25" s="26"/>
      <c r="C25" s="33"/>
      <c r="D25" s="33"/>
      <c r="E25" s="33"/>
      <c r="F25" s="33"/>
      <c r="G25" s="33"/>
      <c r="H25" s="33"/>
      <c r="I25" s="33"/>
      <c r="J25" s="33"/>
      <c r="K25" s="33"/>
      <c r="L25" s="9">
        <f t="shared" si="3"/>
        <v>0</v>
      </c>
    </row>
    <row r="26" spans="2:13" ht="18" customHeight="1" x14ac:dyDescent="0.2">
      <c r="B26" s="27" t="s">
        <v>31</v>
      </c>
      <c r="C26" s="9">
        <f t="shared" ref="C26:L26" si="4">SUM(C17:C25)</f>
        <v>0</v>
      </c>
      <c r="D26" s="9">
        <f t="shared" si="4"/>
        <v>0</v>
      </c>
      <c r="E26" s="9">
        <f t="shared" si="4"/>
        <v>0</v>
      </c>
      <c r="F26" s="9">
        <f t="shared" si="4"/>
        <v>0</v>
      </c>
      <c r="G26" s="9">
        <f t="shared" si="4"/>
        <v>0</v>
      </c>
      <c r="H26" s="9">
        <f t="shared" si="4"/>
        <v>0</v>
      </c>
      <c r="I26" s="9">
        <f t="shared" si="4"/>
        <v>0</v>
      </c>
      <c r="J26" s="9">
        <f t="shared" si="4"/>
        <v>0</v>
      </c>
      <c r="K26" s="9">
        <f t="shared" si="4"/>
        <v>0</v>
      </c>
      <c r="L26" s="34">
        <f t="shared" si="4"/>
        <v>0</v>
      </c>
    </row>
    <row r="27" spans="2:13" ht="11.1" customHeight="1" x14ac:dyDescent="0.2"/>
    <row r="28" spans="2:13" ht="18" customHeight="1" x14ac:dyDescent="0.2">
      <c r="B28" s="25" t="s">
        <v>32</v>
      </c>
      <c r="C28" s="7"/>
      <c r="D28" s="7"/>
      <c r="E28" s="7"/>
      <c r="F28" s="7"/>
      <c r="G28" s="7"/>
      <c r="H28" s="7"/>
      <c r="I28" s="7"/>
      <c r="J28" s="7"/>
      <c r="K28" s="7"/>
      <c r="L28" s="7"/>
    </row>
    <row r="29" spans="2:13" ht="18" customHeight="1" x14ac:dyDescent="0.2">
      <c r="B29" s="26" t="s">
        <v>1</v>
      </c>
      <c r="C29" s="33"/>
      <c r="D29" s="33"/>
      <c r="E29" s="33"/>
      <c r="F29" s="33"/>
      <c r="G29" s="33"/>
      <c r="H29" s="33"/>
      <c r="I29" s="33"/>
      <c r="J29" s="33"/>
      <c r="K29" s="33"/>
      <c r="L29" s="9">
        <f t="shared" ref="L29:L37" si="5">SUM(D29:K29)</f>
        <v>0</v>
      </c>
      <c r="M29" s="37">
        <f t="shared" ref="M29:M37" si="6">IFERROR(L29/$L$38,0)</f>
        <v>0</v>
      </c>
    </row>
    <row r="30" spans="2:13" ht="18" customHeight="1" x14ac:dyDescent="0.2">
      <c r="B30" s="26" t="s">
        <v>33</v>
      </c>
      <c r="C30" s="33"/>
      <c r="D30" s="33"/>
      <c r="E30" s="33"/>
      <c r="F30" s="33"/>
      <c r="G30" s="33"/>
      <c r="H30" s="33"/>
      <c r="I30" s="33"/>
      <c r="J30" s="33"/>
      <c r="K30" s="33"/>
      <c r="L30" s="9">
        <f t="shared" si="5"/>
        <v>0</v>
      </c>
      <c r="M30" s="37">
        <f t="shared" si="6"/>
        <v>0</v>
      </c>
    </row>
    <row r="31" spans="2:13" ht="18" customHeight="1" x14ac:dyDescent="0.2">
      <c r="B31" s="26" t="s">
        <v>34</v>
      </c>
      <c r="C31" s="33"/>
      <c r="D31" s="33"/>
      <c r="E31" s="33"/>
      <c r="F31" s="33"/>
      <c r="G31" s="33"/>
      <c r="H31" s="33"/>
      <c r="I31" s="33"/>
      <c r="J31" s="33"/>
      <c r="K31" s="33"/>
      <c r="L31" s="9">
        <f t="shared" si="5"/>
        <v>0</v>
      </c>
      <c r="M31" s="37">
        <f t="shared" si="6"/>
        <v>0</v>
      </c>
    </row>
    <row r="32" spans="2:13" ht="18" customHeight="1" x14ac:dyDescent="0.2">
      <c r="B32" s="26" t="s">
        <v>2</v>
      </c>
      <c r="C32" s="33"/>
      <c r="D32" s="33"/>
      <c r="E32" s="33"/>
      <c r="F32" s="33"/>
      <c r="G32" s="33"/>
      <c r="H32" s="33"/>
      <c r="I32" s="33"/>
      <c r="J32" s="33"/>
      <c r="K32" s="33"/>
      <c r="L32" s="9">
        <f t="shared" si="5"/>
        <v>0</v>
      </c>
      <c r="M32" s="37">
        <f t="shared" si="6"/>
        <v>0</v>
      </c>
    </row>
    <row r="33" spans="2:13" ht="18" customHeight="1" x14ac:dyDescent="0.2">
      <c r="B33" s="26" t="s">
        <v>35</v>
      </c>
      <c r="C33" s="33"/>
      <c r="D33" s="33"/>
      <c r="E33" s="33"/>
      <c r="F33" s="33"/>
      <c r="G33" s="33"/>
      <c r="H33" s="33"/>
      <c r="I33" s="33"/>
      <c r="J33" s="33"/>
      <c r="K33" s="33"/>
      <c r="L33" s="9">
        <f t="shared" si="5"/>
        <v>0</v>
      </c>
      <c r="M33" s="37">
        <f t="shared" si="6"/>
        <v>0</v>
      </c>
    </row>
    <row r="34" spans="2:13" ht="18" customHeight="1" x14ac:dyDescent="0.2">
      <c r="B34" s="26" t="s">
        <v>36</v>
      </c>
      <c r="C34" s="33"/>
      <c r="D34" s="33"/>
      <c r="E34" s="33"/>
      <c r="F34" s="33"/>
      <c r="G34" s="33"/>
      <c r="H34" s="33"/>
      <c r="I34" s="33"/>
      <c r="J34" s="33"/>
      <c r="K34" s="33"/>
      <c r="L34" s="9">
        <f t="shared" si="5"/>
        <v>0</v>
      </c>
      <c r="M34" s="37">
        <f t="shared" si="6"/>
        <v>0</v>
      </c>
    </row>
    <row r="35" spans="2:13" ht="18" customHeight="1" x14ac:dyDescent="0.2">
      <c r="B35" s="26" t="s">
        <v>37</v>
      </c>
      <c r="C35" s="33"/>
      <c r="D35" s="33"/>
      <c r="E35" s="33"/>
      <c r="F35" s="33"/>
      <c r="G35" s="33"/>
      <c r="H35" s="33"/>
      <c r="I35" s="33"/>
      <c r="J35" s="33"/>
      <c r="K35" s="33"/>
      <c r="L35" s="9">
        <f t="shared" si="5"/>
        <v>0</v>
      </c>
      <c r="M35" s="37">
        <f t="shared" si="6"/>
        <v>0</v>
      </c>
    </row>
    <row r="36" spans="2:13" ht="18" customHeight="1" x14ac:dyDescent="0.2">
      <c r="B36" s="26" t="s">
        <v>3</v>
      </c>
      <c r="C36" s="33"/>
      <c r="D36" s="33"/>
      <c r="E36" s="33"/>
      <c r="F36" s="33"/>
      <c r="G36" s="33"/>
      <c r="H36" s="33"/>
      <c r="I36" s="33"/>
      <c r="J36" s="33"/>
      <c r="K36" s="33"/>
      <c r="L36" s="9">
        <f t="shared" si="5"/>
        <v>0</v>
      </c>
      <c r="M36" s="37">
        <f t="shared" si="6"/>
        <v>0</v>
      </c>
    </row>
    <row r="37" spans="2:13" ht="18" customHeight="1" x14ac:dyDescent="0.2">
      <c r="B37" s="26" t="s">
        <v>38</v>
      </c>
      <c r="C37" s="33"/>
      <c r="D37" s="33"/>
      <c r="E37" s="33"/>
      <c r="F37" s="33"/>
      <c r="G37" s="33"/>
      <c r="H37" s="33"/>
      <c r="I37" s="33"/>
      <c r="J37" s="33"/>
      <c r="K37" s="33"/>
      <c r="L37" s="9">
        <f t="shared" si="5"/>
        <v>0</v>
      </c>
      <c r="M37" s="37">
        <f t="shared" si="6"/>
        <v>0</v>
      </c>
    </row>
    <row r="38" spans="2:13" ht="18" customHeight="1" x14ac:dyDescent="0.2">
      <c r="B38" s="27" t="s">
        <v>39</v>
      </c>
      <c r="C38" s="9">
        <f t="shared" ref="C38:L38" si="7">SUM(C29:C37)</f>
        <v>0</v>
      </c>
      <c r="D38" s="9">
        <f t="shared" si="7"/>
        <v>0</v>
      </c>
      <c r="E38" s="9">
        <f t="shared" si="7"/>
        <v>0</v>
      </c>
      <c r="F38" s="9">
        <f t="shared" si="7"/>
        <v>0</v>
      </c>
      <c r="G38" s="9">
        <f t="shared" si="7"/>
        <v>0</v>
      </c>
      <c r="H38" s="9">
        <f t="shared" si="7"/>
        <v>0</v>
      </c>
      <c r="I38" s="9">
        <f t="shared" si="7"/>
        <v>0</v>
      </c>
      <c r="J38" s="9">
        <f t="shared" si="7"/>
        <v>0</v>
      </c>
      <c r="K38" s="9">
        <f t="shared" si="7"/>
        <v>0</v>
      </c>
      <c r="L38" s="34">
        <f t="shared" si="7"/>
        <v>0</v>
      </c>
    </row>
    <row r="39" spans="2:13" ht="11.1" customHeight="1" x14ac:dyDescent="0.2">
      <c r="C39" s="12">
        <v>0</v>
      </c>
      <c r="D39" s="12">
        <v>1</v>
      </c>
      <c r="E39" s="12">
        <v>2</v>
      </c>
      <c r="F39" s="12">
        <v>3</v>
      </c>
      <c r="G39" s="12">
        <v>4</v>
      </c>
      <c r="H39" s="12">
        <v>5</v>
      </c>
      <c r="I39" s="12">
        <v>6</v>
      </c>
      <c r="J39" s="12">
        <v>7</v>
      </c>
      <c r="K39" s="12">
        <v>8</v>
      </c>
    </row>
    <row r="40" spans="2:13" ht="18" customHeight="1" x14ac:dyDescent="0.2">
      <c r="B40" s="25" t="s">
        <v>40</v>
      </c>
      <c r="C40" s="7"/>
      <c r="D40" s="7"/>
      <c r="E40" s="7"/>
      <c r="F40" s="7"/>
      <c r="G40" s="7"/>
      <c r="H40" s="7"/>
      <c r="I40" s="7"/>
      <c r="J40" s="7"/>
      <c r="K40" s="7"/>
      <c r="L40" s="7"/>
    </row>
    <row r="41" spans="2:13" ht="18" customHeight="1" x14ac:dyDescent="0.2">
      <c r="B41" s="26" t="s">
        <v>23</v>
      </c>
      <c r="C41" s="33"/>
      <c r="D41" s="33"/>
      <c r="E41" s="33"/>
      <c r="F41" s="33"/>
      <c r="G41" s="33"/>
      <c r="H41" s="33"/>
      <c r="I41" s="33"/>
      <c r="J41" s="33"/>
      <c r="K41" s="33"/>
      <c r="L41" s="9">
        <f>SUM(D41:K41)</f>
        <v>0</v>
      </c>
    </row>
    <row r="42" spans="2:13" ht="18" customHeight="1" x14ac:dyDescent="0.2">
      <c r="B42" s="26" t="s">
        <v>41</v>
      </c>
      <c r="C42" s="33"/>
      <c r="D42" s="33"/>
      <c r="E42" s="33"/>
      <c r="F42" s="33"/>
      <c r="G42" s="33"/>
      <c r="H42" s="33"/>
      <c r="I42" s="33"/>
      <c r="J42" s="33"/>
      <c r="K42" s="33"/>
      <c r="L42" s="9">
        <f>SUM(D42:K42)</f>
        <v>0</v>
      </c>
    </row>
    <row r="43" spans="2:13" ht="18" customHeight="1" x14ac:dyDescent="0.2">
      <c r="B43" s="26"/>
      <c r="C43" s="33"/>
      <c r="D43" s="33"/>
      <c r="E43" s="33"/>
      <c r="F43" s="33"/>
      <c r="G43" s="33"/>
      <c r="H43" s="33"/>
      <c r="I43" s="33"/>
      <c r="J43" s="33"/>
      <c r="K43" s="33"/>
      <c r="L43" s="9">
        <f>SUM(D43:K43)</f>
        <v>0</v>
      </c>
    </row>
    <row r="44" spans="2:13" ht="18" customHeight="1" x14ac:dyDescent="0.2">
      <c r="B44" s="26"/>
      <c r="C44" s="33"/>
      <c r="D44" s="33"/>
      <c r="E44" s="33"/>
      <c r="F44" s="33"/>
      <c r="G44" s="33"/>
      <c r="H44" s="33"/>
      <c r="I44" s="33"/>
      <c r="J44" s="33"/>
      <c r="K44" s="33"/>
      <c r="L44" s="9">
        <f>SUM(D44:K44)</f>
        <v>0</v>
      </c>
    </row>
    <row r="45" spans="2:13" ht="18" customHeight="1" x14ac:dyDescent="0.2">
      <c r="B45" s="26"/>
      <c r="C45" s="33"/>
      <c r="D45" s="33"/>
      <c r="E45" s="33"/>
      <c r="F45" s="33"/>
      <c r="G45" s="33"/>
      <c r="H45" s="33"/>
      <c r="I45" s="33"/>
      <c r="J45" s="33"/>
      <c r="K45" s="33"/>
      <c r="L45" s="9">
        <f>SUM(D45:K45)</f>
        <v>0</v>
      </c>
    </row>
    <row r="46" spans="2:13" ht="18" customHeight="1" x14ac:dyDescent="0.2">
      <c r="B46" s="31" t="s">
        <v>42</v>
      </c>
      <c r="C46" s="9">
        <f t="shared" ref="C46:L46" si="8">SUM(C41:C45)</f>
        <v>0</v>
      </c>
      <c r="D46" s="9">
        <f t="shared" si="8"/>
        <v>0</v>
      </c>
      <c r="E46" s="9">
        <f t="shared" si="8"/>
        <v>0</v>
      </c>
      <c r="F46" s="9">
        <f t="shared" si="8"/>
        <v>0</v>
      </c>
      <c r="G46" s="9">
        <f t="shared" si="8"/>
        <v>0</v>
      </c>
      <c r="H46" s="9">
        <f t="shared" si="8"/>
        <v>0</v>
      </c>
      <c r="I46" s="9">
        <f t="shared" si="8"/>
        <v>0</v>
      </c>
      <c r="J46" s="9">
        <f t="shared" si="8"/>
        <v>0</v>
      </c>
      <c r="K46" s="9">
        <f t="shared" si="8"/>
        <v>0</v>
      </c>
      <c r="L46" s="9">
        <f t="shared" si="8"/>
        <v>0</v>
      </c>
    </row>
    <row r="47" spans="2:13" ht="18" customHeight="1" x14ac:dyDescent="0.2">
      <c r="B47" s="32" t="s">
        <v>43</v>
      </c>
      <c r="C47" s="9">
        <f t="shared" ref="C47:K47" si="9">SUM(C46,C38,C26)</f>
        <v>0</v>
      </c>
      <c r="D47" s="9">
        <f t="shared" si="9"/>
        <v>0</v>
      </c>
      <c r="E47" s="9">
        <f t="shared" si="9"/>
        <v>0</v>
      </c>
      <c r="F47" s="9">
        <f t="shared" si="9"/>
        <v>0</v>
      </c>
      <c r="G47" s="9">
        <f t="shared" si="9"/>
        <v>0</v>
      </c>
      <c r="H47" s="9">
        <f t="shared" si="9"/>
        <v>0</v>
      </c>
      <c r="I47" s="9">
        <f t="shared" si="9"/>
        <v>0</v>
      </c>
      <c r="J47" s="9">
        <f t="shared" si="9"/>
        <v>0</v>
      </c>
      <c r="K47" s="9">
        <f t="shared" si="9"/>
        <v>0</v>
      </c>
      <c r="L47" s="9">
        <f>SUM(L42:L46)</f>
        <v>0</v>
      </c>
    </row>
    <row r="48" spans="2:13" ht="18" customHeight="1" x14ac:dyDescent="0.2">
      <c r="B48" s="32" t="s">
        <v>44</v>
      </c>
      <c r="C48" s="9">
        <f t="shared" ref="C48:K48" si="10">+C14-C47</f>
        <v>0</v>
      </c>
      <c r="D48" s="9">
        <f t="shared" si="10"/>
        <v>0</v>
      </c>
      <c r="E48" s="9">
        <f t="shared" si="10"/>
        <v>0</v>
      </c>
      <c r="F48" s="9">
        <f t="shared" si="10"/>
        <v>0</v>
      </c>
      <c r="G48" s="9">
        <f t="shared" si="10"/>
        <v>0</v>
      </c>
      <c r="H48" s="9">
        <f t="shared" si="10"/>
        <v>0</v>
      </c>
      <c r="I48" s="9">
        <f t="shared" si="10"/>
        <v>0</v>
      </c>
      <c r="J48" s="9">
        <f t="shared" si="10"/>
        <v>0</v>
      </c>
      <c r="K48" s="9">
        <f t="shared" si="10"/>
        <v>0</v>
      </c>
      <c r="L48" s="9">
        <f>SUM(L43:L47)</f>
        <v>0</v>
      </c>
    </row>
    <row r="49" spans="2:12" ht="18" customHeight="1" x14ac:dyDescent="0.2">
      <c r="B49" s="31" t="s">
        <v>45</v>
      </c>
      <c r="C49" s="9">
        <f>+C48</f>
        <v>0</v>
      </c>
      <c r="D49" s="9">
        <f t="shared" ref="D49:K49" si="11">+C49+D48</f>
        <v>0</v>
      </c>
      <c r="E49" s="9">
        <f t="shared" si="11"/>
        <v>0</v>
      </c>
      <c r="F49" s="9">
        <f t="shared" si="11"/>
        <v>0</v>
      </c>
      <c r="G49" s="9">
        <f t="shared" si="11"/>
        <v>0</v>
      </c>
      <c r="H49" s="9">
        <f t="shared" si="11"/>
        <v>0</v>
      </c>
      <c r="I49" s="9">
        <f t="shared" si="11"/>
        <v>0</v>
      </c>
      <c r="J49" s="9">
        <f t="shared" si="11"/>
        <v>0</v>
      </c>
      <c r="K49" s="9">
        <f t="shared" si="11"/>
        <v>0</v>
      </c>
      <c r="L49" s="9"/>
    </row>
    <row r="50" spans="2:12" ht="11.1" customHeight="1" x14ac:dyDescent="0.2">
      <c r="D50" s="12">
        <v>1</v>
      </c>
      <c r="E50" s="12">
        <v>2</v>
      </c>
      <c r="F50" s="12">
        <v>3</v>
      </c>
      <c r="G50" s="12">
        <v>4</v>
      </c>
      <c r="H50" s="12">
        <v>5</v>
      </c>
      <c r="I50" s="12">
        <v>6</v>
      </c>
      <c r="J50" s="12">
        <v>7</v>
      </c>
      <c r="K50" s="12">
        <v>8</v>
      </c>
    </row>
    <row r="51" spans="2:12" ht="18" customHeight="1" x14ac:dyDescent="0.2">
      <c r="B51" s="24" t="s">
        <v>46</v>
      </c>
      <c r="C51" s="23"/>
    </row>
    <row r="52" spans="2:12" ht="18" customHeight="1" x14ac:dyDescent="0.2">
      <c r="B52" s="29" t="s">
        <v>47</v>
      </c>
      <c r="C52" s="20">
        <v>0</v>
      </c>
    </row>
    <row r="53" spans="2:12" ht="18" customHeight="1" x14ac:dyDescent="0.2">
      <c r="B53" s="30" t="s">
        <v>48</v>
      </c>
      <c r="C53" s="20">
        <v>0</v>
      </c>
      <c r="E53" s="1" t="s">
        <v>4</v>
      </c>
    </row>
    <row r="54" spans="2:12" ht="18" customHeight="1" x14ac:dyDescent="0.2">
      <c r="B54" s="30" t="s">
        <v>49</v>
      </c>
      <c r="C54" s="20">
        <v>0</v>
      </c>
    </row>
    <row r="55" spans="2:12" ht="18" customHeight="1" x14ac:dyDescent="0.2">
      <c r="B55" s="30" t="s">
        <v>50</v>
      </c>
      <c r="C55" s="19">
        <f>SUM(C52:C54)</f>
        <v>0</v>
      </c>
    </row>
    <row r="56" spans="2:12" ht="18" customHeight="1" x14ac:dyDescent="0.2">
      <c r="B56" s="30" t="s">
        <v>51</v>
      </c>
      <c r="C56" s="11">
        <f>((+C55/100)+1)</f>
        <v>1</v>
      </c>
    </row>
    <row r="57" spans="2:12" ht="18" customHeight="1" x14ac:dyDescent="0.2">
      <c r="B57" s="30" t="s">
        <v>52</v>
      </c>
      <c r="C57" s="9">
        <f t="shared" ref="C57:K57" si="12">+C48/POWER($C$56,C39)</f>
        <v>0</v>
      </c>
      <c r="D57" s="9">
        <f t="shared" si="12"/>
        <v>0</v>
      </c>
      <c r="E57" s="9">
        <f t="shared" si="12"/>
        <v>0</v>
      </c>
      <c r="F57" s="9">
        <f t="shared" si="12"/>
        <v>0</v>
      </c>
      <c r="G57" s="9">
        <f t="shared" si="12"/>
        <v>0</v>
      </c>
      <c r="H57" s="9">
        <f t="shared" si="12"/>
        <v>0</v>
      </c>
      <c r="I57" s="9">
        <f t="shared" si="12"/>
        <v>0</v>
      </c>
      <c r="J57" s="9">
        <f t="shared" si="12"/>
        <v>0</v>
      </c>
      <c r="K57" s="9">
        <f t="shared" si="12"/>
        <v>0</v>
      </c>
      <c r="L57" s="9">
        <f>SUM(C57:K57)</f>
        <v>0</v>
      </c>
    </row>
    <row r="58" spans="2:12" ht="18" customHeight="1" x14ac:dyDescent="0.2">
      <c r="B58" s="30" t="s">
        <v>53</v>
      </c>
      <c r="C58" s="9">
        <f>+C57</f>
        <v>0</v>
      </c>
      <c r="D58" s="9">
        <f t="shared" ref="D58:K58" si="13">+C58+D57</f>
        <v>0</v>
      </c>
      <c r="E58" s="9">
        <f t="shared" si="13"/>
        <v>0</v>
      </c>
      <c r="F58" s="9">
        <f t="shared" si="13"/>
        <v>0</v>
      </c>
      <c r="G58" s="9">
        <f t="shared" si="13"/>
        <v>0</v>
      </c>
      <c r="H58" s="9">
        <f t="shared" si="13"/>
        <v>0</v>
      </c>
      <c r="I58" s="9">
        <f t="shared" si="13"/>
        <v>0</v>
      </c>
      <c r="J58" s="9">
        <f t="shared" si="13"/>
        <v>0</v>
      </c>
      <c r="K58" s="9">
        <f t="shared" si="13"/>
        <v>0</v>
      </c>
      <c r="L58" s="9"/>
    </row>
    <row r="59" spans="2:12" ht="11.1" customHeight="1" x14ac:dyDescent="0.2"/>
    <row r="60" spans="2:12" ht="18" customHeight="1" x14ac:dyDescent="0.2">
      <c r="B60" s="24" t="s">
        <v>54</v>
      </c>
      <c r="C60" s="22"/>
    </row>
    <row r="61" spans="2:12" ht="18" customHeight="1" x14ac:dyDescent="0.2">
      <c r="B61" s="29" t="s">
        <v>55</v>
      </c>
      <c r="C61" s="9">
        <f>+L14</f>
        <v>0</v>
      </c>
    </row>
    <row r="62" spans="2:12" ht="18" customHeight="1" x14ac:dyDescent="0.2">
      <c r="B62" s="29" t="s">
        <v>56</v>
      </c>
      <c r="C62" s="9">
        <f>-(L47)</f>
        <v>0</v>
      </c>
    </row>
    <row r="63" spans="2:12" ht="18" customHeight="1" x14ac:dyDescent="0.2">
      <c r="B63" s="29" t="s">
        <v>57</v>
      </c>
      <c r="C63" s="9">
        <f>L48</f>
        <v>0</v>
      </c>
    </row>
    <row r="64" spans="2:12" ht="18" customHeight="1" x14ac:dyDescent="0.2">
      <c r="B64" s="29" t="s">
        <v>58</v>
      </c>
      <c r="C64" s="13">
        <f>IFERROR((C61/C62)/ABS(C62),0)</f>
        <v>0</v>
      </c>
    </row>
    <row r="65" spans="2:8" ht="18" customHeight="1" x14ac:dyDescent="0.2">
      <c r="B65" s="29" t="s">
        <v>59</v>
      </c>
      <c r="C65" s="9">
        <f>L57</f>
        <v>0</v>
      </c>
      <c r="H65" s="21"/>
    </row>
    <row r="66" spans="2:8" ht="18" customHeight="1" x14ac:dyDescent="0.2">
      <c r="B66" s="29" t="s">
        <v>60</v>
      </c>
      <c r="C66" s="13">
        <f>C55</f>
        <v>0</v>
      </c>
    </row>
    <row r="67" spans="2:8" ht="18" customHeight="1" x14ac:dyDescent="0.2">
      <c r="B67" s="29" t="s">
        <v>61</v>
      </c>
      <c r="C67" s="14">
        <f>IFERROR(IRR(C48:K48,0.1),0)</f>
        <v>0</v>
      </c>
    </row>
    <row r="68" spans="2:8" ht="18" customHeight="1" x14ac:dyDescent="0.2">
      <c r="B68" s="29" t="s">
        <v>62</v>
      </c>
      <c r="C68" s="15" t="str">
        <f>IF(D49&gt;=0,"Jahr 1",
IF(E49&gt;=0,"Jahr 2",
IF(F49&gt;=0,"Jahr 3",
IF(G49&gt;=0,"Jahr 4",
IF(H49&gt;=0,"Jahr 4",
IF(I49&gt;=0,"Jahr 6",
IF(J49&gt;=0,"Jahr 7",
IF(K49&gt;=0,"Jahr 8","Keine"))))))))</f>
        <v>Jahr 1</v>
      </c>
    </row>
    <row r="69" spans="2:8" ht="11.1" customHeight="1" x14ac:dyDescent="0.2"/>
    <row r="70" spans="2:8" ht="354.95" customHeight="1" x14ac:dyDescent="0.2"/>
    <row r="82" spans="4:12" x14ac:dyDescent="0.2">
      <c r="D82" s="10"/>
      <c r="E82" s="10"/>
      <c r="F82" s="10"/>
      <c r="G82" s="10"/>
      <c r="H82" s="10"/>
      <c r="I82" s="10"/>
      <c r="J82" s="10"/>
      <c r="K82" s="10"/>
      <c r="L82" s="10"/>
    </row>
    <row r="83" spans="4:12" x14ac:dyDescent="0.2">
      <c r="H83" s="10"/>
      <c r="I83" s="10"/>
      <c r="J83" s="10"/>
      <c r="K83" s="10"/>
      <c r="L83" s="10"/>
    </row>
  </sheetData>
  <pageMargins left="0.3" right="0.3" top="0.3" bottom="0.3" header="0" footer="0"/>
  <pageSetup scale="59" fitToHeight="0" orientation="landscape" horizontalDpi="0" verticalDpi="0" r:id="rId1"/>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61" sqref="B61"/>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26.75" customHeight="1" x14ac:dyDescent="0.25">
      <c r="B2" s="5"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IT-ROI-Rechner</vt:lpstr>
      <vt:lpstr>IT-ROI-Rechner - LEER</vt:lpstr>
      <vt:lpstr>– Haftungsausschluss –</vt:lpstr>
      <vt:lpstr>'IT-ROI-Rechner'!Print_Area</vt:lpstr>
      <vt:lpstr>'IT-ROI-Rechner -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2024-01-05T16:55:16Z</dcterms:modified>
</cp:coreProperties>
</file>