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execution-plan-templates-FILES-IT/"/>
    </mc:Choice>
  </mc:AlternateContent>
  <xr:revisionPtr revIDLastSave="0" documentId="13_ncr:1_{76063B20-381B-B847-AC39-1B604DD6D936}" xr6:coauthVersionLast="47" xr6:coauthVersionMax="47" xr10:uidLastSave="{00000000-0000-0000-0000-000000000000}"/>
  <bookViews>
    <workbookView xWindow="36540" yWindow="2320" windowWidth="27440" windowHeight="16740" tabRatio="500" xr2:uid="{00000000-000D-0000-FFFF-FFFF00000000}"/>
  </bookViews>
  <sheets>
    <sheet name="Piano di esecuzione preliminare" sheetId="1" r:id="rId1"/>
    <sheet name="VUOTO - Piano di esecuzione pre" sheetId="9" r:id="rId2"/>
    <sheet name="- Dichiarazione di non responsa" sheetId="8" r:id="rId3"/>
  </sheets>
  <externalReferences>
    <externalReference r:id="rId4"/>
  </externalReferences>
  <definedNames>
    <definedName name="_xlnm.Print_Area" localSheetId="0">'Piano di esecuzione preliminare'!$B$1:$I$38</definedName>
    <definedName name="_xlnm.Print_Area" localSheetId="1">'VUOTO - Piano di esecuzione pre'!$B$1:$I$38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9" l="1"/>
  <c r="C36" i="9"/>
  <c r="C35" i="9"/>
  <c r="C30" i="9"/>
  <c r="C29" i="9"/>
  <c r="C28" i="9"/>
  <c r="C27" i="9"/>
  <c r="C26" i="9"/>
  <c r="C37" i="1"/>
  <c r="C36" i="1"/>
  <c r="C35" i="1"/>
  <c r="C30" i="1"/>
  <c r="C29" i="1"/>
  <c r="C28" i="1"/>
  <c r="C27" i="1"/>
  <c r="C26" i="1"/>
  <c r="F22" i="9"/>
  <c r="F21" i="9"/>
  <c r="F20" i="9"/>
  <c r="F19" i="9"/>
  <c r="F18" i="9"/>
  <c r="F17" i="9"/>
  <c r="F16" i="9"/>
  <c r="F15" i="9"/>
  <c r="F14" i="9"/>
  <c r="F13" i="9"/>
  <c r="F12" i="9"/>
  <c r="F11" i="9"/>
  <c r="C31" i="9" l="1"/>
  <c r="D29" i="9" s="1"/>
  <c r="C38" i="9"/>
  <c r="D37" i="9" s="1"/>
  <c r="D27" i="9" l="1"/>
  <c r="D26" i="9"/>
  <c r="D28" i="9"/>
  <c r="D30" i="9"/>
  <c r="D31" i="9"/>
  <c r="D35" i="9"/>
  <c r="D36" i="9"/>
  <c r="C38" i="1"/>
  <c r="D36" i="1" s="1"/>
  <c r="C31" i="1"/>
  <c r="D27" i="1" s="1"/>
  <c r="D38" i="9" l="1"/>
  <c r="D30" i="1"/>
  <c r="D26" i="1"/>
  <c r="D29" i="1"/>
  <c r="D28" i="1"/>
  <c r="D35" i="1"/>
  <c r="D37" i="1"/>
  <c r="F11" i="1"/>
  <c r="D38" i="1" l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<sst xmlns="http://schemas.openxmlformats.org/spreadsheetml/2006/main" count="156" uniqueCount="52">
  <si>
    <t>00/00/00</t>
  </si>
  <si>
    <t>%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</si>
  <si>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</si>
  <si>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</si>
  <si>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PIANO DI ESECUZIONE PER PROGETTI PRELIMINARI</t>
  </si>
  <si>
    <t>NOME DEL PROGETTO</t>
  </si>
  <si>
    <t>DATA</t>
  </si>
  <si>
    <t>STATO DEL PROGETTO</t>
  </si>
  <si>
    <t>% COMPLETAMENTO</t>
  </si>
  <si>
    <t>Inserisci i DATI DELLA DASHBOARD nelle tabelle che iniziano alla riga 8. La grafica della dashboard si popola automaticamente.  Completa solo le celle non in grigio.</t>
  </si>
  <si>
    <t>TIMELINE ATTIVITÀ</t>
  </si>
  <si>
    <t>DATI DELLA DASHBOARD</t>
  </si>
  <si>
    <t>TABELLA DELLE ATTIVITÀ</t>
  </si>
  <si>
    <t>NOME DELL'ATTIVITÀ</t>
  </si>
  <si>
    <t>ASSEGNATA A</t>
  </si>
  <si>
    <t>DATA DI
INIZIO</t>
  </si>
  <si>
    <t>DATA DI FINE</t>
  </si>
  <si>
    <r>
      <t>DURATA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</si>
  <si>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</si>
  <si>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</si>
  <si>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</si>
  <si>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Fissare la riunione introduttiva</t>
  </si>
  <si>
    <t>Non iniziato</t>
  </si>
  <si>
    <t>Alta</t>
  </si>
  <si>
    <t>Concordare gli obiettivi</t>
  </si>
  <si>
    <t>In corso</t>
  </si>
  <si>
    <t>Media</t>
  </si>
  <si>
    <t>Requisiti dettagliati</t>
  </si>
  <si>
    <t>Completato</t>
  </si>
  <si>
    <t>Bassa</t>
  </si>
  <si>
    <t>Requisiti hardware</t>
  </si>
  <si>
    <t>Scaduto</t>
  </si>
  <si>
    <t>Piano definitivo delle risorse</t>
  </si>
  <si>
    <t>In attesa</t>
  </si>
  <si>
    <t>Personale</t>
  </si>
  <si>
    <t>Requisiti tecnici</t>
  </si>
  <si>
    <t>Test</t>
  </si>
  <si>
    <t>Sviluppo Completato</t>
  </si>
  <si>
    <t>Config. hardware</t>
  </si>
  <si>
    <t>Test di sistema</t>
  </si>
  <si>
    <t>Lancio</t>
  </si>
  <si>
    <t>% STATO ATTIVITÀ</t>
  </si>
  <si>
    <t>VALORE NUMERICO</t>
  </si>
  <si>
    <t>PIANIFICATI</t>
  </si>
  <si>
    <t>EFFETTIVI</t>
  </si>
  <si>
    <t>TOTALE</t>
  </si>
  <si>
    <t>% PRIORITÀ ATTIVITÀ</t>
  </si>
  <si>
    <t>ELEMENTI IN ATTESA</t>
  </si>
  <si>
    <t>Decisioni</t>
  </si>
  <si>
    <t>Azioni</t>
  </si>
  <si>
    <t xml:space="preserve">Richieste di modifica 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</si>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</sst>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3"/>
      <color rgb="FF000000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9" fontId="13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7" fillId="2" borderId="0" xfId="0" applyFont="1" applyFill="1" applyAlignment="1">
      <alignment vertical="center"/>
    </xf>
    <xf numFmtId="0" fontId="4" fillId="14" borderId="4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6" fillId="7" borderId="9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7" fillId="0" borderId="0" xfId="5"/>
    <xf numFmtId="0" fontId="15" fillId="2" borderId="0" xfId="0" applyFont="1" applyFill="1" applyAlignment="1">
      <alignment vertical="center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9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2"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'Piano di esecuzione preliminare'!$D$10</c:f>
              <c:strCache>
                <c:ptCount val="1"/>
                <c:pt idx="0">
                  <c:v>DATA DI
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'Piano di esecuzione preliminare'!$B$11:$B$22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Requisiti dettagliati</c:v>
                </c:pt>
                <c:pt idx="3">
                  <c:v>Requisiti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Requisiti tecnici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'Piano di esecuzione preliminare'!$D$11:$D$22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'Piano di esecuzione preliminare'!$F$10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'Piano di esecuzione preliminare'!$B$11:$B$22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Requisiti dettagliati</c:v>
                </c:pt>
                <c:pt idx="3">
                  <c:v>Requisiti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Requisiti tecnici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'Piano di esecuzione preliminare'!$F$11:$F$22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'Piano di esecuzione preliminare'!$B$26:$B$30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'Piano di esecuzione preliminare'!$C$26:$C$30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'Piano di esecuzione preliminare'!$B$26:$B$30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'Piano di esecuzione preliminare'!$C$26:$C$30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'Piano di esecuzione preliminare'!$F$25:$F$26</c:f>
              <c:strCache>
                <c:ptCount val="2"/>
                <c:pt idx="0">
                  <c:v>PIANIFICATI</c:v>
                </c:pt>
                <c:pt idx="1">
                  <c:v>EFFETTIVI</c:v>
                </c:pt>
              </c:strCache>
            </c:strRef>
          </c:cat>
          <c:val>
            <c:numRef>
              <c:f>'Piano di esecuzione preliminare'!$G$25:$G$26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'Piano di esecuzione preliminare'!$F$34:$F$36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'Piano di esecuzione preliminare'!$G$34:$G$36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'Piano di esecuzione preliminare'!$B$35:$B$37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'Piano di esecuzione preliminare'!$C$35:$C$37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'Piano di esecuzione preliminare'!$B$35:$B$37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'Piano di esecuzione preliminare'!$C$35:$C$37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Piano di esecuzione pre'!$D$10</c:f>
              <c:strCache>
                <c:ptCount val="1"/>
                <c:pt idx="0">
                  <c:v>DATA DI
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Piano di esecuzione pre'!$B$11:$B$22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Requisiti dettagliati</c:v>
                </c:pt>
                <c:pt idx="3">
                  <c:v>Requisiti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Requisiti tecnici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'VUOTO - Piano di esecuzione pre'!$D$11:$D$22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tx>
            <c:strRef>
              <c:f>'VUOTO - Piano di esecuzione pre'!$F$10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'VUOTO - Piano di esecuzione pre'!$B$11:$B$22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Requisiti dettagliati</c:v>
                </c:pt>
                <c:pt idx="3">
                  <c:v>Requisiti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Requisiti tecnici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'VUOTO - Piano di esecuzione pre'!$F$11:$F$22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Piano di esecuzione pre'!$B$26:$B$30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Piano di esecuzione pre'!$C$26:$C$30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Piano di esecuzione pre'!$B$26:$B$30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Piano di esecuzione pre'!$C$26:$C$30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'VUOTO - Piano di esecuzione pre'!$F$25:$F$26</c:f>
              <c:strCache>
                <c:ptCount val="2"/>
                <c:pt idx="0">
                  <c:v>PIANIFICATI</c:v>
                </c:pt>
                <c:pt idx="1">
                  <c:v>EFFETTIVI</c:v>
                </c:pt>
              </c:strCache>
            </c:strRef>
          </c:cat>
          <c:val>
            <c:numRef>
              <c:f>'VUOTO - Piano di esecuzione pre'!$G$25:$G$26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'VUOTO - Piano di esecuzione pre'!$F$34:$F$36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- Piano di esecuzione pre'!$G$34:$G$36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Piano di esecuzione pre'!$B$35:$B$37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Piano di esecuzione pre'!$C$35:$C$37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Piano di esecuzione pre'!$B$35:$B$37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Piano di esecuzione pre'!$C$35:$C$37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966&amp;utm_language=IT&amp;utm_source=template-excel&amp;utm_medium=content&amp;utm_campaign=ic-Preliminary+Project+Execution+Plan-excel-37966-it&amp;lpa=ic+Preliminary+Project+Execution+Plan+excel+37966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10</xdr:col>
      <xdr:colOff>276225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10</xdr:col>
      <xdr:colOff>19050</xdr:colOff>
      <xdr:row>5</xdr:row>
      <xdr:rowOff>4092575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1384300</xdr:colOff>
      <xdr:row>0</xdr:row>
      <xdr:rowOff>63500</xdr:rowOff>
    </xdr:from>
    <xdr:to>
      <xdr:col>9</xdr:col>
      <xdr:colOff>12700</xdr:colOff>
      <xdr:row>0</xdr:row>
      <xdr:rowOff>514971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FC8764-A370-86A3-1339-E17AAC4B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14200" y="63500"/>
          <a:ext cx="2501900" cy="451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10</xdr:col>
      <xdr:colOff>352425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10</xdr:col>
      <xdr:colOff>95250</xdr:colOff>
      <xdr:row>5</xdr:row>
      <xdr:rowOff>4092575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14</xdr:col>
      <xdr:colOff>190500</xdr:colOff>
      <xdr:row>4</xdr:row>
      <xdr:rowOff>3813175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4452600" y="1892300"/>
          <a:ext cx="2908300" cy="3813175"/>
          <a:chOff x="16992600" y="7112000"/>
          <a:chExt cx="2908300" cy="381317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2000"/>
            <a:ext cx="2311400" cy="11049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1786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66&amp;utm_language=IT&amp;utm_source=template-excel&amp;utm_medium=content&amp;utm_campaign=ic-Preliminary+Project+Execution+Plan-excel-37966-it&amp;lpa=ic+Preliminary+Project+Execution+Plan+excel+3796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1640625" style="6" customWidth="1"/>
    <col min="8" max="8" width="19.83203125" style="6" customWidth="1"/>
    <col min="9" max="9" width="50.8320312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56" t="s">
        <v>4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5</v>
      </c>
      <c r="C2" s="19"/>
      <c r="D2" s="18"/>
      <c r="E2" s="18"/>
      <c r="F2" s="20" t="s">
        <v>6</v>
      </c>
      <c r="G2" s="21" t="s">
        <v>7</v>
      </c>
      <c r="H2" s="20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35.25" customHeight="1" thickBot="1">
      <c r="A3" s="1"/>
      <c r="B3" s="65"/>
      <c r="C3" s="66"/>
      <c r="D3" s="66"/>
      <c r="E3" s="67"/>
      <c r="F3" s="23" t="s">
        <v>0</v>
      </c>
      <c r="G3" s="62" t="s">
        <v>25</v>
      </c>
      <c r="H3" s="24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25" customHeight="1">
      <c r="A4" s="1"/>
      <c r="B4" s="51" t="s">
        <v>10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25" customHeight="1">
      <c r="A8" s="1"/>
      <c r="B8" s="64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.25" customHeight="1" thickTop="1">
      <c r="A10" s="9"/>
      <c r="B10" s="59" t="s">
        <v>13</v>
      </c>
      <c r="C10" s="59" t="s">
        <v>14</v>
      </c>
      <c r="D10" s="60" t="s">
        <v>15</v>
      </c>
      <c r="E10" s="60" t="s">
        <v>16</v>
      </c>
      <c r="F10" s="61" t="s">
        <v>17</v>
      </c>
      <c r="G10" s="59" t="s">
        <v>18</v>
      </c>
      <c r="H10" s="59" t="s">
        <v>19</v>
      </c>
      <c r="I10" s="59" t="s">
        <v>20</v>
      </c>
      <c r="J10" s="9"/>
      <c r="K10" s="59" t="s">
        <v>18</v>
      </c>
      <c r="L10" s="9"/>
      <c r="M10" s="59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.25" customHeight="1">
      <c r="A11" s="7"/>
      <c r="B11" s="3" t="s">
        <v>21</v>
      </c>
      <c r="C11" s="2"/>
      <c r="D11" s="31">
        <v>45293</v>
      </c>
      <c r="E11" s="31">
        <v>45299</v>
      </c>
      <c r="F11" s="32">
        <f>IF(D11=0,0,E11-D11)</f>
        <v>6</v>
      </c>
      <c r="G11" s="2" t="s">
        <v>28</v>
      </c>
      <c r="H11" s="2" t="s">
        <v>23</v>
      </c>
      <c r="I11" s="2"/>
      <c r="K11" s="25" t="s">
        <v>22</v>
      </c>
      <c r="L11" s="7"/>
      <c r="M11" s="13" t="s">
        <v>23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.25" customHeight="1">
      <c r="A12" s="7"/>
      <c r="B12" s="3" t="s">
        <v>24</v>
      </c>
      <c r="C12" s="4"/>
      <c r="D12" s="33">
        <v>45295</v>
      </c>
      <c r="E12" s="33">
        <v>45302</v>
      </c>
      <c r="F12" s="32">
        <f t="shared" ref="F12:F22" si="0">IF(D12=0,0,E12-D12)</f>
        <v>7</v>
      </c>
      <c r="G12" s="3" t="s">
        <v>28</v>
      </c>
      <c r="H12" s="3" t="s">
        <v>26</v>
      </c>
      <c r="I12" s="2"/>
      <c r="K12" s="3" t="s">
        <v>25</v>
      </c>
      <c r="L12" s="7"/>
      <c r="M12" s="14" t="s">
        <v>26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.25" customHeight="1">
      <c r="A13" s="7"/>
      <c r="B13" s="3" t="s">
        <v>27</v>
      </c>
      <c r="C13" s="4"/>
      <c r="D13" s="33">
        <v>45298</v>
      </c>
      <c r="E13" s="33">
        <v>45302</v>
      </c>
      <c r="F13" s="32">
        <f t="shared" si="0"/>
        <v>4</v>
      </c>
      <c r="G13" s="3" t="s">
        <v>28</v>
      </c>
      <c r="H13" s="3" t="s">
        <v>29</v>
      </c>
      <c r="I13" s="2"/>
      <c r="K13" s="3" t="s">
        <v>28</v>
      </c>
      <c r="L13" s="7"/>
      <c r="M13" s="15" t="s">
        <v>29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.25" customHeight="1">
      <c r="A14" s="7"/>
      <c r="B14" s="3" t="s">
        <v>30</v>
      </c>
      <c r="C14" s="11"/>
      <c r="D14" s="33">
        <v>45301</v>
      </c>
      <c r="E14" s="33">
        <v>45306</v>
      </c>
      <c r="F14" s="32">
        <f t="shared" si="0"/>
        <v>5</v>
      </c>
      <c r="G14" s="3" t="s">
        <v>28</v>
      </c>
      <c r="H14" s="3" t="s">
        <v>29</v>
      </c>
      <c r="I14" s="2"/>
      <c r="K14" s="11" t="s">
        <v>31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.25" customHeight="1">
      <c r="A15" s="7"/>
      <c r="B15" s="3" t="s">
        <v>32</v>
      </c>
      <c r="C15" s="4"/>
      <c r="D15" s="33">
        <v>45304</v>
      </c>
      <c r="E15" s="33">
        <v>45311</v>
      </c>
      <c r="F15" s="32">
        <f t="shared" si="0"/>
        <v>7</v>
      </c>
      <c r="G15" s="3" t="s">
        <v>28</v>
      </c>
      <c r="H15" s="3" t="s">
        <v>29</v>
      </c>
      <c r="I15" s="2"/>
      <c r="J15" s="7"/>
      <c r="K15" s="11" t="s">
        <v>33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.25" customHeight="1">
      <c r="A16" s="7"/>
      <c r="B16" s="3" t="s">
        <v>34</v>
      </c>
      <c r="C16" s="4"/>
      <c r="D16" s="33">
        <v>45307</v>
      </c>
      <c r="E16" s="33">
        <v>45320</v>
      </c>
      <c r="F16" s="32">
        <f t="shared" si="0"/>
        <v>13</v>
      </c>
      <c r="G16" s="3" t="s">
        <v>31</v>
      </c>
      <c r="H16" s="3" t="s">
        <v>23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.25" customHeight="1">
      <c r="A17" s="7"/>
      <c r="B17" s="3" t="s">
        <v>35</v>
      </c>
      <c r="C17" s="12"/>
      <c r="D17" s="33">
        <v>45310</v>
      </c>
      <c r="E17" s="31">
        <v>45323</v>
      </c>
      <c r="F17" s="32">
        <f t="shared" si="0"/>
        <v>13</v>
      </c>
      <c r="G17" s="3" t="s">
        <v>25</v>
      </c>
      <c r="H17" s="3" t="s">
        <v>23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.25" customHeight="1">
      <c r="A18" s="7"/>
      <c r="B18" s="3" t="s">
        <v>36</v>
      </c>
      <c r="C18" s="12"/>
      <c r="D18" s="33">
        <v>45313</v>
      </c>
      <c r="E18" s="31">
        <v>45331</v>
      </c>
      <c r="F18" s="32">
        <f t="shared" si="0"/>
        <v>18</v>
      </c>
      <c r="G18" s="3" t="s">
        <v>25</v>
      </c>
      <c r="H18" s="3" t="s">
        <v>23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.25" customHeight="1">
      <c r="A19" s="7"/>
      <c r="B19" s="3" t="s">
        <v>37</v>
      </c>
      <c r="C19" s="12"/>
      <c r="D19" s="33">
        <v>45316</v>
      </c>
      <c r="E19" s="31">
        <v>45327</v>
      </c>
      <c r="F19" s="32">
        <f t="shared" si="0"/>
        <v>11</v>
      </c>
      <c r="G19" s="3" t="s">
        <v>25</v>
      </c>
      <c r="H19" s="3" t="s">
        <v>23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.25" customHeight="1">
      <c r="A20" s="7"/>
      <c r="B20" s="3" t="s">
        <v>38</v>
      </c>
      <c r="C20" s="12"/>
      <c r="D20" s="33">
        <v>45319</v>
      </c>
      <c r="E20" s="31">
        <v>45328</v>
      </c>
      <c r="F20" s="32">
        <f t="shared" si="0"/>
        <v>9</v>
      </c>
      <c r="G20" s="3" t="s">
        <v>33</v>
      </c>
      <c r="H20" s="3" t="s">
        <v>23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.25" customHeight="1">
      <c r="A21" s="7"/>
      <c r="B21" s="3" t="s">
        <v>39</v>
      </c>
      <c r="C21" s="12"/>
      <c r="D21" s="33">
        <v>45322</v>
      </c>
      <c r="E21" s="31">
        <v>45324</v>
      </c>
      <c r="F21" s="32">
        <f t="shared" si="0"/>
        <v>2</v>
      </c>
      <c r="G21" s="3" t="s">
        <v>22</v>
      </c>
      <c r="H21" s="3" t="s">
        <v>23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.25" customHeight="1">
      <c r="A22" s="7"/>
      <c r="B22" s="3" t="s">
        <v>40</v>
      </c>
      <c r="C22" s="12"/>
      <c r="D22" s="33">
        <v>45326</v>
      </c>
      <c r="E22" s="31">
        <v>45334</v>
      </c>
      <c r="F22" s="32">
        <f t="shared" si="0"/>
        <v>8</v>
      </c>
      <c r="G22" s="3" t="s">
        <v>22</v>
      </c>
      <c r="H22" s="3" t="s">
        <v>26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41</v>
      </c>
      <c r="C24" s="1"/>
      <c r="D24" s="1"/>
      <c r="E24" s="1"/>
      <c r="F24" s="26" t="s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.25" customHeight="1">
      <c r="B25" s="45" t="s">
        <v>18</v>
      </c>
      <c r="C25" s="46" t="s">
        <v>42</v>
      </c>
      <c r="D25" s="46" t="s">
        <v>1</v>
      </c>
      <c r="F25" s="37" t="s">
        <v>43</v>
      </c>
      <c r="G25" s="35">
        <v>80000</v>
      </c>
    </row>
    <row r="26" spans="1:258" s="16" customFormat="1" ht="23.25" customHeight="1" thickBot="1">
      <c r="B26" s="27" t="s">
        <v>22</v>
      </c>
      <c r="C26" s="39">
        <f>COUNTIF(G11:G22, "Non iniziato")</f>
        <v>2</v>
      </c>
      <c r="D26" s="40">
        <f>IFERROR(C26/C31,"")</f>
        <v>0.16666666666666666</v>
      </c>
      <c r="F26" s="38" t="s">
        <v>44</v>
      </c>
      <c r="G26" s="36">
        <v>50000</v>
      </c>
    </row>
    <row r="27" spans="1:258" s="16" customFormat="1" ht="23.25" customHeight="1">
      <c r="B27" s="3" t="s">
        <v>25</v>
      </c>
      <c r="C27" s="39">
        <f>COUNTIF(G11:G22, "In corso")</f>
        <v>3</v>
      </c>
      <c r="D27" s="40">
        <f>IFERROR(C27/C31,"")</f>
        <v>0.25</v>
      </c>
    </row>
    <row r="28" spans="1:258" s="16" customFormat="1" ht="23.25" customHeight="1">
      <c r="B28" s="28" t="s">
        <v>28</v>
      </c>
      <c r="C28" s="39">
        <f>COUNTIF(G11:G22, "Completato")</f>
        <v>5</v>
      </c>
      <c r="D28" s="40">
        <f>IFERROR(C28/C31,"")</f>
        <v>0.41666666666666669</v>
      </c>
    </row>
    <row r="29" spans="1:258" s="16" customFormat="1" ht="23.25" customHeight="1">
      <c r="B29" s="29" t="s">
        <v>31</v>
      </c>
      <c r="C29" s="39">
        <f>COUNTIF(G11:G22, "Scaduto")</f>
        <v>1</v>
      </c>
      <c r="D29" s="40">
        <f>IFERROR(C29/C31,"")</f>
        <v>8.3333333333333329E-2</v>
      </c>
    </row>
    <row r="30" spans="1:258" s="16" customFormat="1" ht="23.25" customHeight="1" thickBot="1">
      <c r="B30" s="30" t="s">
        <v>33</v>
      </c>
      <c r="C30" s="41">
        <f>COUNTIF(G11:G22, "In attesa")</f>
        <v>1</v>
      </c>
      <c r="D30" s="42">
        <f>IFERROR(C30/C31,"")</f>
        <v>8.3333333333333329E-2</v>
      </c>
    </row>
    <row r="31" spans="1:258" s="16" customFormat="1" ht="23.25" customHeight="1">
      <c r="B31" s="34" t="s">
        <v>45</v>
      </c>
      <c r="C31" s="43">
        <f>SUM(C26:C30)</f>
        <v>12</v>
      </c>
      <c r="D31" s="44">
        <f>SUM(D26:D30)</f>
        <v>1</v>
      </c>
    </row>
    <row r="32" spans="1:258" s="16" customFormat="1"/>
    <row r="33" spans="1:258" ht="25" customHeight="1">
      <c r="A33" s="1"/>
      <c r="B33" s="26" t="s">
        <v>46</v>
      </c>
      <c r="C33" s="1"/>
      <c r="D33" s="1"/>
      <c r="E33" s="1"/>
      <c r="F33" s="52" t="s">
        <v>47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.25" customHeight="1">
      <c r="B34" s="45" t="s">
        <v>19</v>
      </c>
      <c r="C34" s="46" t="s">
        <v>42</v>
      </c>
      <c r="D34" s="46" t="s">
        <v>1</v>
      </c>
      <c r="F34" s="54" t="s">
        <v>48</v>
      </c>
      <c r="G34" s="35">
        <v>5</v>
      </c>
    </row>
    <row r="35" spans="1:258" s="16" customFormat="1" ht="23.25" customHeight="1">
      <c r="B35" s="13" t="s">
        <v>23</v>
      </c>
      <c r="C35" s="39">
        <f>COUNTIF(H11:H22, "Alta")</f>
        <v>7</v>
      </c>
      <c r="D35" s="40">
        <f>IFERROR(C35/C38,"")</f>
        <v>0.58333333333333337</v>
      </c>
      <c r="F35" s="53" t="s">
        <v>49</v>
      </c>
      <c r="G35" s="35">
        <v>2</v>
      </c>
    </row>
    <row r="36" spans="1:258" s="16" customFormat="1" ht="23.25" customHeight="1" thickBot="1">
      <c r="B36" s="14" t="s">
        <v>26</v>
      </c>
      <c r="C36" s="39">
        <f>COUNTIF(H11:H22, "Media")</f>
        <v>2</v>
      </c>
      <c r="D36" s="40">
        <f>IFERROR(C36/C38,"")</f>
        <v>0.16666666666666666</v>
      </c>
      <c r="F36" s="57" t="s">
        <v>50</v>
      </c>
      <c r="G36" s="36">
        <v>4</v>
      </c>
    </row>
    <row r="37" spans="1:258" s="16" customFormat="1" ht="23.25" customHeight="1" thickBot="1">
      <c r="B37" s="58" t="s">
        <v>29</v>
      </c>
      <c r="C37" s="41">
        <f>COUNTIF(H11:H22, "Bassa")</f>
        <v>3</v>
      </c>
      <c r="D37" s="42">
        <f>IFERROR(C37/C38,"")</f>
        <v>0.25</v>
      </c>
      <c r="F37" s="1"/>
      <c r="G37" s="1"/>
    </row>
    <row r="38" spans="1:258" s="16" customFormat="1" ht="23.25" customHeight="1">
      <c r="B38" s="34" t="s">
        <v>45</v>
      </c>
      <c r="C38" s="43">
        <f>SUM(C35:C37)</f>
        <v>12</v>
      </c>
      <c r="D38" s="44">
        <f>SUM(D35:D37)</f>
        <v>1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customFormat="1" ht="50.25" customHeight="1">
      <c r="B40" s="68" t="s">
        <v>51</v>
      </c>
      <c r="C40" s="68"/>
      <c r="D40" s="68"/>
      <c r="E40" s="68"/>
      <c r="F40" s="68"/>
      <c r="G40" s="68"/>
      <c r="H40" s="68"/>
      <c r="I40" s="68"/>
      <c r="J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2">
    <mergeCell ref="B40:I40"/>
    <mergeCell ref="B3:E3"/>
  </mergeCells>
  <phoneticPr fontId="3" type="noConversion"/>
  <conditionalFormatting sqref="B26:B30">
    <cfRule type="containsText" dxfId="41" priority="37" operator="containsText" text="Completato">
      <formula>NOT(ISERROR(SEARCH("Completato",B26)))</formula>
    </cfRule>
    <cfRule type="containsText" dxfId="40" priority="39" operator="containsText" text="Non iniziato">
      <formula>NOT(ISERROR(SEARCH("Non iniziato",B26)))</formula>
    </cfRule>
    <cfRule type="containsText" dxfId="39" priority="38" operator="containsText" text="In corso">
      <formula>NOT(ISERROR(SEARCH("In corso",B26)))</formula>
    </cfRule>
    <cfRule type="containsText" dxfId="38" priority="36" operator="containsText" text="In attesa">
      <formula>NOT(ISERROR(SEARCH("In attesa",B26)))</formula>
    </cfRule>
    <cfRule type="containsText" dxfId="37" priority="35" operator="containsText" text="Scaduto">
      <formula>NOT(ISERROR(SEARCH("Scaduto",B26)))</formula>
    </cfRule>
  </conditionalFormatting>
  <conditionalFormatting sqref="B35:B37">
    <cfRule type="containsText" dxfId="36" priority="14" operator="containsText" text="Bassa">
      <formula>NOT(ISERROR(SEARCH("Bassa",B35)))</formula>
    </cfRule>
    <cfRule type="containsText" dxfId="35" priority="15" operator="containsText" text="Media">
      <formula>NOT(ISERROR(SEARCH("Media",B35)))</formula>
    </cfRule>
    <cfRule type="containsText" dxfId="34" priority="16" operator="containsText" text="Alta">
      <formula>NOT(ISERROR(SEARCH("Alta",B35)))</formula>
    </cfRule>
  </conditionalFormatting>
  <conditionalFormatting sqref="G3">
    <cfRule type="containsText" dxfId="33" priority="5" operator="containsText" text="Non iniziato">
      <formula>NOT(ISERROR(SEARCH("Non iniziato",G3)))</formula>
    </cfRule>
    <cfRule type="containsText" dxfId="32" priority="4" operator="containsText" text="In corso">
      <formula>NOT(ISERROR(SEARCH("In corso",G3)))</formula>
    </cfRule>
    <cfRule type="containsText" dxfId="31" priority="1" operator="containsText" text="Scaduto">
      <formula>NOT(ISERROR(SEARCH("Scaduto",G3)))</formula>
    </cfRule>
    <cfRule type="containsText" dxfId="30" priority="3" operator="containsText" text="Completato">
      <formula>NOT(ISERROR(SEARCH("Completato",G3)))</formula>
    </cfRule>
    <cfRule type="containsText" dxfId="29" priority="2" operator="containsText" text="In attesa">
      <formula>NOT(ISERROR(SEARCH("In attesa",G3)))</formula>
    </cfRule>
  </conditionalFormatting>
  <conditionalFormatting sqref="K11:K15 G11:G22">
    <cfRule type="containsText" dxfId="28" priority="40" operator="containsText" text="Scaduto">
      <formula>NOT(ISERROR(SEARCH("Scaduto",G11)))</formula>
    </cfRule>
    <cfRule type="containsText" dxfId="27" priority="60" operator="containsText" text="In attesa">
      <formula>NOT(ISERROR(SEARCH("In attesa",G11)))</formula>
    </cfRule>
    <cfRule type="containsText" dxfId="26" priority="63" operator="containsText" text="Non iniziato">
      <formula>NOT(ISERROR(SEARCH("Non iniziato",G11)))</formula>
    </cfRule>
    <cfRule type="containsText" dxfId="25" priority="62" operator="containsText" text="In corso">
      <formula>NOT(ISERROR(SEARCH("In corso",G11)))</formula>
    </cfRule>
    <cfRule type="containsText" dxfId="24" priority="61" operator="containsText" text="Completato">
      <formula>NOT(ISERROR(SEARCH("Completato",G11)))</formula>
    </cfRule>
  </conditionalFormatting>
  <conditionalFormatting sqref="M11:M14 H11:H22">
    <cfRule type="containsText" dxfId="23" priority="41" operator="containsText" text="Bassa">
      <formula>NOT(ISERROR(SEARCH("Bassa",H11)))</formula>
    </cfRule>
    <cfRule type="containsText" dxfId="22" priority="43" operator="containsText" text="Alta">
      <formula>NOT(ISERROR(SEARCH("Alta",H11)))</formula>
    </cfRule>
    <cfRule type="containsText" dxfId="21" priority="42" operator="containsText" text="Media">
      <formula>NOT(ISERROR(SEARCH("Media",H11)))</formula>
    </cfRule>
  </conditionalFormatting>
  <dataValidations count="2">
    <dataValidation type="list" allowBlank="1" showInputMessage="1" showErrorMessage="1" sqref="G11:G22 G3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0:I40" r:id="rId1" display="CLICCA QUI PER CREARE IN SMARTSHEET" xr:uid="{BE734558-5D11-4068-9418-91D446748C73}"/>
  </hyperlinks>
  <pageMargins left="0.3" right="0.3" top="0.3" bottom="0.3" header="0" footer="0"/>
  <pageSetup scale="68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B3E-D430-9A48-AB2C-C972C00C68A4}">
  <sheetPr>
    <tabColor theme="3" tint="0.79998168889431442"/>
    <pageSetUpPr fitToPage="1"/>
  </sheetPr>
  <dimension ref="A1:JV1014"/>
  <sheetViews>
    <sheetView showGridLines="0" workbookViewId="0"/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19.83203125" style="6" bestFit="1" customWidth="1"/>
    <col min="8" max="8" width="19.5" style="6" bestFit="1" customWidth="1"/>
    <col min="9" max="9" width="50.8320312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56" t="s">
        <v>4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5</v>
      </c>
      <c r="C2" s="19"/>
      <c r="D2" s="18"/>
      <c r="E2" s="18"/>
      <c r="F2" s="20" t="s">
        <v>6</v>
      </c>
      <c r="G2" s="21" t="s">
        <v>7</v>
      </c>
      <c r="H2" s="20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44.25" customHeight="1" thickBot="1">
      <c r="A3" s="1"/>
      <c r="B3" s="65"/>
      <c r="C3" s="66"/>
      <c r="D3" s="66"/>
      <c r="E3" s="67"/>
      <c r="F3" s="23" t="s">
        <v>0</v>
      </c>
      <c r="G3" s="62"/>
      <c r="H3" s="24">
        <v>0.72</v>
      </c>
      <c r="I3" s="55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25" customHeight="1">
      <c r="A4" s="1"/>
      <c r="B4" s="51" t="s">
        <v>10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25" customHeight="1">
      <c r="A8" s="1"/>
      <c r="B8" s="64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.25" customHeight="1" thickTop="1">
      <c r="A10" s="9"/>
      <c r="B10" s="59" t="s">
        <v>13</v>
      </c>
      <c r="C10" s="59" t="s">
        <v>14</v>
      </c>
      <c r="D10" s="60" t="s">
        <v>15</v>
      </c>
      <c r="E10" s="60" t="s">
        <v>16</v>
      </c>
      <c r="F10" s="61" t="s">
        <v>17</v>
      </c>
      <c r="G10" s="59" t="s">
        <v>18</v>
      </c>
      <c r="H10" s="59" t="s">
        <v>19</v>
      </c>
      <c r="I10" s="59" t="s">
        <v>20</v>
      </c>
      <c r="J10" s="9"/>
      <c r="K10" s="59" t="s">
        <v>18</v>
      </c>
      <c r="L10" s="9"/>
      <c r="M10" s="59" t="s">
        <v>19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.25" customHeight="1">
      <c r="A11" s="7"/>
      <c r="B11" s="3" t="s">
        <v>21</v>
      </c>
      <c r="C11" s="2"/>
      <c r="D11" s="31"/>
      <c r="E11" s="31"/>
      <c r="F11" s="32">
        <f>IF(D11=0,0,E11-D11)</f>
        <v>0</v>
      </c>
      <c r="G11" s="2"/>
      <c r="H11" s="2"/>
      <c r="I11" s="2"/>
      <c r="K11" s="25" t="s">
        <v>22</v>
      </c>
      <c r="L11" s="7"/>
      <c r="M11" s="13" t="s">
        <v>23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.25" customHeight="1">
      <c r="A12" s="7"/>
      <c r="B12" s="3" t="s">
        <v>24</v>
      </c>
      <c r="C12" s="4"/>
      <c r="D12" s="33"/>
      <c r="E12" s="33"/>
      <c r="F12" s="32">
        <f t="shared" ref="F12:F22" si="0">IF(D12=0,0,E12-D12)</f>
        <v>0</v>
      </c>
      <c r="G12" s="3"/>
      <c r="H12" s="3"/>
      <c r="I12" s="2"/>
      <c r="K12" s="3" t="s">
        <v>25</v>
      </c>
      <c r="L12" s="7"/>
      <c r="M12" s="14" t="s">
        <v>26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.25" customHeight="1">
      <c r="A13" s="7"/>
      <c r="B13" s="3" t="s">
        <v>27</v>
      </c>
      <c r="C13" s="4"/>
      <c r="D13" s="33"/>
      <c r="E13" s="33"/>
      <c r="F13" s="32">
        <f t="shared" si="0"/>
        <v>0</v>
      </c>
      <c r="G13" s="3"/>
      <c r="H13" s="3"/>
      <c r="I13" s="2"/>
      <c r="K13" s="3" t="s">
        <v>28</v>
      </c>
      <c r="L13" s="7"/>
      <c r="M13" s="15" t="s">
        <v>29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.25" customHeight="1">
      <c r="A14" s="7"/>
      <c r="B14" s="3" t="s">
        <v>30</v>
      </c>
      <c r="C14" s="11"/>
      <c r="D14" s="33"/>
      <c r="E14" s="33"/>
      <c r="F14" s="32">
        <f t="shared" si="0"/>
        <v>0</v>
      </c>
      <c r="G14" s="3"/>
      <c r="H14" s="3"/>
      <c r="I14" s="2"/>
      <c r="K14" s="11" t="s">
        <v>31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.25" customHeight="1">
      <c r="A15" s="7"/>
      <c r="B15" s="3" t="s">
        <v>32</v>
      </c>
      <c r="C15" s="4"/>
      <c r="D15" s="33"/>
      <c r="E15" s="33"/>
      <c r="F15" s="32">
        <f t="shared" si="0"/>
        <v>0</v>
      </c>
      <c r="G15" s="3"/>
      <c r="H15" s="3"/>
      <c r="I15" s="2"/>
      <c r="J15" s="7"/>
      <c r="K15" s="11" t="s">
        <v>33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.25" customHeight="1">
      <c r="A16" s="7"/>
      <c r="B16" s="3" t="s">
        <v>34</v>
      </c>
      <c r="C16" s="4"/>
      <c r="D16" s="33"/>
      <c r="E16" s="33"/>
      <c r="F16" s="32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.25" customHeight="1">
      <c r="A17" s="7"/>
      <c r="B17" s="3" t="s">
        <v>35</v>
      </c>
      <c r="C17" s="12"/>
      <c r="D17" s="33"/>
      <c r="E17" s="31"/>
      <c r="F17" s="32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.25" customHeight="1">
      <c r="A18" s="7"/>
      <c r="B18" s="3" t="s">
        <v>36</v>
      </c>
      <c r="C18" s="12"/>
      <c r="D18" s="33"/>
      <c r="E18" s="31"/>
      <c r="F18" s="32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.25" customHeight="1">
      <c r="A19" s="7"/>
      <c r="B19" s="3" t="s">
        <v>37</v>
      </c>
      <c r="C19" s="12"/>
      <c r="D19" s="33"/>
      <c r="E19" s="31"/>
      <c r="F19" s="32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.25" customHeight="1">
      <c r="A20" s="7"/>
      <c r="B20" s="3" t="s">
        <v>38</v>
      </c>
      <c r="C20" s="12"/>
      <c r="D20" s="33"/>
      <c r="E20" s="31"/>
      <c r="F20" s="32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.25" customHeight="1">
      <c r="A21" s="7"/>
      <c r="B21" s="3" t="s">
        <v>39</v>
      </c>
      <c r="C21" s="12"/>
      <c r="D21" s="33"/>
      <c r="E21" s="31"/>
      <c r="F21" s="32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.25" customHeight="1">
      <c r="A22" s="7"/>
      <c r="B22" s="3" t="s">
        <v>40</v>
      </c>
      <c r="C22" s="12"/>
      <c r="D22" s="33"/>
      <c r="E22" s="31"/>
      <c r="F22" s="32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41</v>
      </c>
      <c r="C24" s="1"/>
      <c r="D24" s="1"/>
      <c r="E24" s="1"/>
      <c r="F24" s="26" t="s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.25" customHeight="1">
      <c r="B25" s="45" t="s">
        <v>18</v>
      </c>
      <c r="C25" s="46" t="s">
        <v>42</v>
      </c>
      <c r="D25" s="46" t="s">
        <v>1</v>
      </c>
      <c r="F25" s="37" t="s">
        <v>43</v>
      </c>
      <c r="G25" s="35">
        <v>0</v>
      </c>
    </row>
    <row r="26" spans="1:258" s="16" customFormat="1" ht="23.25" customHeight="1" thickBot="1">
      <c r="B26" s="27" t="s">
        <v>22</v>
      </c>
      <c r="C26" s="39">
        <f>COUNTIF(G11:G22, "Non iniziato")</f>
        <v>0</v>
      </c>
      <c r="D26" s="40" t="str">
        <f>IFERROR(C26/C31,"")</f>
        <v/>
      </c>
      <c r="F26" s="38" t="s">
        <v>44</v>
      </c>
      <c r="G26" s="36">
        <v>0</v>
      </c>
    </row>
    <row r="27" spans="1:258" s="16" customFormat="1" ht="23.25" customHeight="1">
      <c r="B27" s="3" t="s">
        <v>25</v>
      </c>
      <c r="C27" s="39">
        <f>COUNTIF(G11:G22, "In corso")</f>
        <v>0</v>
      </c>
      <c r="D27" s="40" t="str">
        <f>IFERROR(C27/C31,"")</f>
        <v/>
      </c>
    </row>
    <row r="28" spans="1:258" s="16" customFormat="1" ht="23.25" customHeight="1">
      <c r="B28" s="28" t="s">
        <v>28</v>
      </c>
      <c r="C28" s="39">
        <f>COUNTIF(G11:G22, "Completato")</f>
        <v>0</v>
      </c>
      <c r="D28" s="40" t="str">
        <f>IFERROR(C28/C31,"")</f>
        <v/>
      </c>
    </row>
    <row r="29" spans="1:258" s="16" customFormat="1" ht="23.25" customHeight="1">
      <c r="B29" s="29" t="s">
        <v>31</v>
      </c>
      <c r="C29" s="39">
        <f>COUNTIF(G11:G22, "Scaduto")</f>
        <v>0</v>
      </c>
      <c r="D29" s="40" t="str">
        <f>IFERROR(C29/C31,"")</f>
        <v/>
      </c>
    </row>
    <row r="30" spans="1:258" s="16" customFormat="1" ht="23.25" customHeight="1" thickBot="1">
      <c r="B30" s="30" t="s">
        <v>33</v>
      </c>
      <c r="C30" s="41">
        <f>COUNTIF(G11:G22, "In attesa")</f>
        <v>0</v>
      </c>
      <c r="D30" s="42" t="str">
        <f>IFERROR(C30/C31,"")</f>
        <v/>
      </c>
    </row>
    <row r="31" spans="1:258" s="16" customFormat="1" ht="23.25" customHeight="1">
      <c r="B31" s="34" t="s">
        <v>45</v>
      </c>
      <c r="C31" s="43">
        <f>SUM(C26:C30)</f>
        <v>0</v>
      </c>
      <c r="D31" s="44">
        <f>SUM(D26:D30)</f>
        <v>0</v>
      </c>
    </row>
    <row r="32" spans="1:258" s="16" customFormat="1"/>
    <row r="33" spans="1:258" ht="25" customHeight="1">
      <c r="A33" s="1"/>
      <c r="B33" s="26" t="s">
        <v>46</v>
      </c>
      <c r="C33" s="1"/>
      <c r="D33" s="1"/>
      <c r="E33" s="1"/>
      <c r="F33" s="52" t="s">
        <v>47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.25" customHeight="1">
      <c r="B34" s="45" t="s">
        <v>19</v>
      </c>
      <c r="C34" s="46" t="s">
        <v>42</v>
      </c>
      <c r="D34" s="46" t="s">
        <v>1</v>
      </c>
      <c r="F34" s="54" t="s">
        <v>48</v>
      </c>
      <c r="G34" s="35">
        <v>0</v>
      </c>
    </row>
    <row r="35" spans="1:258" s="16" customFormat="1" ht="23.25" customHeight="1">
      <c r="B35" s="13" t="s">
        <v>23</v>
      </c>
      <c r="C35" s="39">
        <f>COUNTIF(H11:H22, "Alta")</f>
        <v>0</v>
      </c>
      <c r="D35" s="40" t="str">
        <f>IFERROR(C35/C38,"")</f>
        <v/>
      </c>
      <c r="F35" s="53" t="s">
        <v>49</v>
      </c>
      <c r="G35" s="35">
        <v>0</v>
      </c>
    </row>
    <row r="36" spans="1:258" s="16" customFormat="1" ht="23.25" customHeight="1" thickBot="1">
      <c r="B36" s="14" t="s">
        <v>26</v>
      </c>
      <c r="C36" s="39">
        <f>COUNTIF(H11:H22, "Media")</f>
        <v>0</v>
      </c>
      <c r="D36" s="40" t="str">
        <f>IFERROR(C36/C38,"")</f>
        <v/>
      </c>
      <c r="F36" s="57" t="s">
        <v>50</v>
      </c>
      <c r="G36" s="36">
        <v>0</v>
      </c>
    </row>
    <row r="37" spans="1:258" s="16" customFormat="1" ht="23.25" customHeight="1" thickBot="1">
      <c r="B37" s="58" t="s">
        <v>29</v>
      </c>
      <c r="C37" s="41">
        <f>COUNTIF(H11:H22, "Bassa")</f>
        <v>0</v>
      </c>
      <c r="D37" s="42" t="str">
        <f>IFERROR(C37/C38,"")</f>
        <v/>
      </c>
      <c r="F37" s="1"/>
      <c r="G37" s="1"/>
    </row>
    <row r="38" spans="1:258" s="16" customFormat="1" ht="23.25" customHeight="1">
      <c r="B38" s="34" t="s">
        <v>45</v>
      </c>
      <c r="C38" s="43">
        <f>SUM(C35:C37)</f>
        <v>0</v>
      </c>
      <c r="D38" s="44">
        <f>SUM(D35:D37)</f>
        <v>0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</sheetData>
  <mergeCells count="1">
    <mergeCell ref="B3:E3"/>
  </mergeCells>
  <conditionalFormatting sqref="B26:B30">
    <cfRule type="containsText" dxfId="20" priority="11" operator="containsText" text="Completato">
      <formula>NOT(ISERROR(SEARCH("Completato",B26)))</formula>
    </cfRule>
    <cfRule type="containsText" dxfId="19" priority="13" operator="containsText" text="Non iniziato">
      <formula>NOT(ISERROR(SEARCH("Non iniziato",B26)))</formula>
    </cfRule>
    <cfRule type="containsText" dxfId="18" priority="12" operator="containsText" text="In corso">
      <formula>NOT(ISERROR(SEARCH("In corso",B26)))</formula>
    </cfRule>
    <cfRule type="containsText" dxfId="17" priority="10" operator="containsText" text="In attesa">
      <formula>NOT(ISERROR(SEARCH("In attesa",B26)))</formula>
    </cfRule>
    <cfRule type="containsText" dxfId="16" priority="9" operator="containsText" text="Scaduto">
      <formula>NOT(ISERROR(SEARCH("Scaduto",B26)))</formula>
    </cfRule>
  </conditionalFormatting>
  <conditionalFormatting sqref="B35:B37">
    <cfRule type="containsText" dxfId="15" priority="6" operator="containsText" text="Bassa">
      <formula>NOT(ISERROR(SEARCH("Bassa",B35)))</formula>
    </cfRule>
    <cfRule type="containsText" dxfId="14" priority="7" operator="containsText" text="Media">
      <formula>NOT(ISERROR(SEARCH("Media",B35)))</formula>
    </cfRule>
    <cfRule type="containsText" dxfId="13" priority="8" operator="containsText" text="Alta">
      <formula>NOT(ISERROR(SEARCH("Alta",B35)))</formula>
    </cfRule>
  </conditionalFormatting>
  <conditionalFormatting sqref="G3">
    <cfRule type="containsText" dxfId="12" priority="5" operator="containsText" text="Non iniziato">
      <formula>NOT(ISERROR(SEARCH("Non iniziato",G3)))</formula>
    </cfRule>
    <cfRule type="containsText" dxfId="11" priority="4" operator="containsText" text="In corso">
      <formula>NOT(ISERROR(SEARCH("In corso",G3)))</formula>
    </cfRule>
    <cfRule type="containsText" dxfId="10" priority="1" operator="containsText" text="Scaduto">
      <formula>NOT(ISERROR(SEARCH("Scaduto",G3)))</formula>
    </cfRule>
    <cfRule type="containsText" dxfId="9" priority="3" operator="containsText" text="Completato">
      <formula>NOT(ISERROR(SEARCH("Completato",G3)))</formula>
    </cfRule>
    <cfRule type="containsText" dxfId="8" priority="2" operator="containsText" text="In attesa">
      <formula>NOT(ISERROR(SEARCH("In attesa",G3)))</formula>
    </cfRule>
  </conditionalFormatting>
  <conditionalFormatting sqref="K11:K15 G11:G22">
    <cfRule type="containsText" dxfId="7" priority="14" operator="containsText" text="Scaduto">
      <formula>NOT(ISERROR(SEARCH("Scaduto",G11)))</formula>
    </cfRule>
    <cfRule type="containsText" dxfId="6" priority="18" operator="containsText" text="In attesa">
      <formula>NOT(ISERROR(SEARCH("In attesa",G11)))</formula>
    </cfRule>
    <cfRule type="containsText" dxfId="5" priority="21" operator="containsText" text="Non iniziato">
      <formula>NOT(ISERROR(SEARCH("Non iniziato",G11)))</formula>
    </cfRule>
    <cfRule type="containsText" dxfId="4" priority="20" operator="containsText" text="In corso">
      <formula>NOT(ISERROR(SEARCH("In corso",G11)))</formula>
    </cfRule>
    <cfRule type="containsText" dxfId="3" priority="19" operator="containsText" text="Completato">
      <formula>NOT(ISERROR(SEARCH("Completato",G11)))</formula>
    </cfRule>
  </conditionalFormatting>
  <conditionalFormatting sqref="M11:M14 H11:H22">
    <cfRule type="containsText" dxfId="2" priority="15" operator="containsText" text="Bassa">
      <formula>NOT(ISERROR(SEARCH("Bassa",H11)))</formula>
    </cfRule>
    <cfRule type="containsText" dxfId="1" priority="17" operator="containsText" text="Alta">
      <formula>NOT(ISERROR(SEARCH("Alta",H11)))</formula>
    </cfRule>
    <cfRule type="containsText" dxfId="0" priority="16" operator="containsText" text="Media">
      <formula>NOT(ISERROR(SEARCH("Media",H11)))</formula>
    </cfRule>
  </conditionalFormatting>
  <dataValidations count="2">
    <dataValidation type="list" allowBlank="1" showInputMessage="1" showErrorMessage="1" sqref="H11:H22" xr:uid="{90E91307-2EB9-DC46-B0BA-335E3CC6FBA0}">
      <formula1>$M$11:$M$14</formula1>
    </dataValidation>
    <dataValidation type="list" allowBlank="1" showInputMessage="1" showErrorMessage="1" sqref="G11:G22 G3" xr:uid="{53850E23-8D15-CF4E-A7FE-F3B9AE85C48F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63" customWidth="1"/>
    <col min="2" max="2" width="88.33203125" style="63" customWidth="1"/>
    <col min="3" max="16384" width="10.83203125" style="63"/>
  </cols>
  <sheetData>
    <row r="1" spans="2:2" ht="20.25" customHeight="1"/>
    <row r="2" spans="2:2" ht="108" customHeight="1">
      <c r="B2" s="5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Piano di esecuzione preliminare</vt:lpstr>
      <vt:lpstr>VUOTO - Piano di esecuzione pre</vt:lpstr>
      <vt:lpstr>- Dichiarazione di non responsa</vt:lpstr>
      <vt:lpstr>'Piano di esecuzione preliminare'!Print_Area</vt:lpstr>
      <vt:lpstr>'VUOTO - Piano di esecuzione pre'!Print_Area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2024-03-08T17:41:23Z</dcterms:modified>
</cp:coreProperties>
</file>