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brittanyjohnston/Desktop/_content_project-execution-plan-templates-FILES-PT/"/>
    </mc:Choice>
  </mc:AlternateContent>
  <xr:revisionPtr revIDLastSave="0" documentId="13_ncr:1_{6C9363B5-F6A0-4142-A0B4-09128E050477}" xr6:coauthVersionLast="47" xr6:coauthVersionMax="47" xr10:uidLastSave="{00000000-0000-0000-0000-000000000000}"/>
  <bookViews>
    <workbookView xWindow="34760" yWindow="3780" windowWidth="28280" windowHeight="16720" tabRatio="500" xr2:uid="{00000000-000D-0000-FFFF-FFFF00000000}"/>
  </bookViews>
  <sheets>
    <sheet name="Plano de execução preliminar" sheetId="1" r:id="rId1"/>
    <sheet name="EM BRANCO - Plano de execução p" sheetId="9" r:id="rId2"/>
    <sheet name="– Aviso de isenção de responsab" sheetId="8"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7" i="9" l="1"/>
  <c r="C36" i="9"/>
  <c r="C35" i="9"/>
  <c r="C30" i="9"/>
  <c r="C29" i="9"/>
  <c r="C28" i="9"/>
  <c r="C27" i="9"/>
  <c r="C26" i="9"/>
  <c r="C37" i="1"/>
  <c r="C36" i="1"/>
  <c r="C35" i="1"/>
  <c r="C30" i="1"/>
  <c r="C29" i="1"/>
  <c r="C28" i="1"/>
  <c r="C27" i="1"/>
  <c r="C26" i="1"/>
  <c r="F22" i="9"/>
  <c r="F21" i="9"/>
  <c r="F20" i="9"/>
  <c r="F19" i="9"/>
  <c r="F18" i="9"/>
  <c r="F17" i="9"/>
  <c r="F16" i="9"/>
  <c r="F15" i="9"/>
  <c r="F14" i="9"/>
  <c r="F13" i="9"/>
  <c r="F12" i="9"/>
  <c r="F11" i="9"/>
  <c r="C31" i="9" l="1"/>
  <c r="D29" i="9" s="1"/>
  <c r="C38" i="9"/>
  <c r="D37" i="9" s="1"/>
  <c r="D27" i="9" l="1"/>
  <c r="D26" i="9"/>
  <c r="D28" i="9"/>
  <c r="D30" i="9"/>
  <c r="D35" i="9"/>
  <c r="D36" i="9"/>
  <c r="C38" i="1"/>
  <c r="D36" i="1" s="1"/>
  <c r="C31" i="1"/>
  <c r="D27" i="1" s="1"/>
  <c r="D31" i="9" l="1"/>
  <c r="D38" i="9"/>
  <c r="D30" i="1"/>
  <c r="D26" i="1"/>
  <c r="D29" i="1"/>
  <c r="D28" i="1"/>
  <c r="D35" i="1"/>
  <c r="D37" i="1"/>
  <c r="F11" i="1"/>
  <c r="D38" i="1" l="1"/>
  <c r="D31" i="1"/>
  <c r="F12" i="1"/>
  <c r="F13" i="1"/>
  <c r="F14" i="1"/>
  <c r="F15" i="1"/>
  <c r="F16" i="1"/>
  <c r="F17" i="1"/>
  <c r="F18" i="1"/>
  <c r="F19" i="1"/>
  <c r="F20" i="1"/>
  <c r="F21" i="1"/>
  <c r="F22" i="1"/>
</calcChain>
</file>

<file path=xl/sharedStrings.xml><?xml version="1.0" encoding="utf-8"?>
<sst xmlns="http://schemas.openxmlformats.org/spreadsheetml/2006/main" count="156" uniqueCount="52">
  <si>
    <t>STATUS</t>
  </si>
  <si>
    <t>00/00/00</t>
  </si>
  <si>
    <t>%</t>
  </si>
  <si>
    <t>TOTAL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</si>
  <si>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</si>
  <si>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PLANO DE EXECUÇÃO DE PROJETO PRELIMINAR</t>
  </si>
  <si>
    <t>NOME DO PROJETO</t>
  </si>
  <si>
    <t>DATA</t>
  </si>
  <si>
    <t>STATUS DO PROJETO</t>
  </si>
  <si>
    <t>% CONCLUÍDO</t>
  </si>
  <si>
    <t>Insira DADOS DO PAINEL nas tabelas a partir da linha 8. Os gráficos do painel serão preenchidos automaticamente.  O usuário somente deve preencher as células não sombreadas.</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</si>
  <si>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</si>
  <si>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</si>
  <si>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</si>
  <si>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</si>
  <si>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</si>
  <si>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</si>
  <si>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</si>
  <si>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</si>
  <si>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</si>
  <si>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</si>
  <si>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Definir reunião de início</t>
  </si>
  <si>
    <t>Não iniciado</t>
  </si>
  <si>
    <t>Alta</t>
  </si>
  <si>
    <t>Entrar em acordo sobre os objetivos</t>
  </si>
  <si>
    <t>Em andamento</t>
  </si>
  <si>
    <t>Média</t>
  </si>
  <si>
    <t>Req. detalhados</t>
  </si>
  <si>
    <t>Concluído</t>
  </si>
  <si>
    <t>Baixa</t>
  </si>
  <si>
    <t>Req. de hardware</t>
  </si>
  <si>
    <t>Atrasado</t>
  </si>
  <si>
    <t>Plano final de recursos</t>
  </si>
  <si>
    <t>Em espera</t>
  </si>
  <si>
    <t>Alocação de pessoal</t>
  </si>
  <si>
    <t>Req. técnicos</t>
  </si>
  <si>
    <t>Testes</t>
  </si>
  <si>
    <t>Desenvolvimento Concluído</t>
  </si>
  <si>
    <t>Configuração de hardware</t>
  </si>
  <si>
    <t>Teste do sistema</t>
  </si>
  <si>
    <t>Lançamento</t>
  </si>
  <si>
    <t>% STATUS DA TAREFA</t>
  </si>
  <si>
    <t>ORÇAMENTO</t>
  </si>
  <si>
    <t>CONTAGEM</t>
  </si>
  <si>
    <t>PLANEJADO</t>
  </si>
  <si>
    <t>REAL</t>
  </si>
  <si>
    <t>% PRIORIDADE DA TAREFA</t>
  </si>
  <si>
    <t>ITENS PENDENTES</t>
  </si>
  <si>
    <t>Decisões</t>
  </si>
  <si>
    <t>Ações</t>
  </si>
  <si>
    <t xml:space="preserve">Solicitações de mudança </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</si>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</sst>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'Plano de execução preliminar'!$D$10</c:f>
              <c:strCache>
                <c:ptCount val="1"/>
                <c:pt idx="0">
                  <c:v>DATA DE 
INÍCIO</c:v>
                </c:pt>
              </c:strCache>
            </c:strRef>
          </c:tx>
          <c:spPr>
            <a:noFill/>
            <a:ln>
              <a:noFill/>
            </a:ln>
            <a:effectLst/>
          </c:spPr>
          <c:invertIfNegative val="0"/>
          <c:cat>
            <c:strRef>
              <c:f>'Plano de execução preliminar'!$B$11:$B$22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'Plano de execução preliminar'!$D$11:$D$22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'Plano de execução preliminar'!$F$10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'Plano de execução preliminar'!$B$11:$B$22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'Plano de execução preliminar'!$F$11:$F$22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Plano de execução p'!$B$35:$B$37</c:f>
              <c:strCache>
                <c:ptCount val="3"/>
                <c:pt idx="0">
                  <c:v>Alta</c:v>
                </c:pt>
                <c:pt idx="1">
                  <c:v>Média</c:v>
                </c:pt>
                <c:pt idx="2">
                  <c:v>Baixa</c:v>
                </c:pt>
              </c:strCache>
            </c:strRef>
          </c:cat>
          <c:val>
            <c:numRef>
              <c:f>'EM BRANCO - Plano de execução p'!$C$35:$C$37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Plano de execução p'!$B$35:$B$37</c:f>
              <c:strCache>
                <c:ptCount val="3"/>
                <c:pt idx="0">
                  <c:v>Alta</c:v>
                </c:pt>
                <c:pt idx="1">
                  <c:v>Média</c:v>
                </c:pt>
                <c:pt idx="2">
                  <c:v>Baixa</c:v>
                </c:pt>
              </c:strCache>
            </c:strRef>
          </c:cat>
          <c:val>
            <c:numRef>
              <c:f>'EM BRANCO - Plano de execução p'!$C$35:$C$37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'Plano de execução preliminar'!$B$26:$B$30</c:f>
              <c:strCache>
                <c:ptCount val="5"/>
                <c:pt idx="0">
                  <c:v>Não iniciado</c:v>
                </c:pt>
                <c:pt idx="1">
                  <c:v>Em andamento</c:v>
                </c:pt>
                <c:pt idx="2">
                  <c:v>Concluído</c:v>
                </c:pt>
                <c:pt idx="3">
                  <c:v>Atrasado</c:v>
                </c:pt>
                <c:pt idx="4">
                  <c:v>Em espera</c:v>
                </c:pt>
              </c:strCache>
            </c:strRef>
          </c:cat>
          <c:val>
            <c:numRef>
              <c:f>'Plano de execução preliminar'!$C$26:$C$30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'Plano de execução preliminar'!$B$26:$B$30</c:f>
              <c:strCache>
                <c:ptCount val="5"/>
                <c:pt idx="0">
                  <c:v>Não iniciado</c:v>
                </c:pt>
                <c:pt idx="1">
                  <c:v>Em andamento</c:v>
                </c:pt>
                <c:pt idx="2">
                  <c:v>Concluído</c:v>
                </c:pt>
                <c:pt idx="3">
                  <c:v>Atrasado</c:v>
                </c:pt>
                <c:pt idx="4">
                  <c:v>Em espera</c:v>
                </c:pt>
              </c:strCache>
            </c:strRef>
          </c:cat>
          <c:val>
            <c:numRef>
              <c:f>'Plano de execução preliminar'!$C$26:$C$30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'Plano de execução preliminar'!$F$25:$F$26</c:f>
              <c:strCache>
                <c:ptCount val="2"/>
                <c:pt idx="0">
                  <c:v>PLANEJADO</c:v>
                </c:pt>
                <c:pt idx="1">
                  <c:v>REAL</c:v>
                </c:pt>
              </c:strCache>
            </c:strRef>
          </c:cat>
          <c:val>
            <c:numRef>
              <c:f>'Plano de execução preliminar'!$G$25:$G$26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'Plano de execução preliminar'!$F$34:$F$36</c:f>
              <c:strCache>
                <c:ptCount val="3"/>
                <c:pt idx="0">
                  <c:v>Decisões</c:v>
                </c:pt>
                <c:pt idx="1">
                  <c:v>Ações</c:v>
                </c:pt>
                <c:pt idx="2">
                  <c:v>Solicitações de mudança </c:v>
                </c:pt>
              </c:strCache>
            </c:strRef>
          </c:cat>
          <c:val>
            <c:numRef>
              <c:f>'Plano de execução preliminar'!$G$34:$G$36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'Plano de execução preliminar'!$B$35:$B$37</c:f>
              <c:strCache>
                <c:ptCount val="3"/>
                <c:pt idx="0">
                  <c:v>Alta</c:v>
                </c:pt>
                <c:pt idx="1">
                  <c:v>Média</c:v>
                </c:pt>
                <c:pt idx="2">
                  <c:v>Baixa</c:v>
                </c:pt>
              </c:strCache>
            </c:strRef>
          </c:cat>
          <c:val>
            <c:numRef>
              <c:f>'Plano de execução preliminar'!$C$35:$C$37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'Plano de execução preliminar'!$B$35:$B$37</c:f>
              <c:strCache>
                <c:ptCount val="3"/>
                <c:pt idx="0">
                  <c:v>Alta</c:v>
                </c:pt>
                <c:pt idx="1">
                  <c:v>Média</c:v>
                </c:pt>
                <c:pt idx="2">
                  <c:v>Baixa</c:v>
                </c:pt>
              </c:strCache>
            </c:strRef>
          </c:cat>
          <c:val>
            <c:numRef>
              <c:f>'Plano de execução preliminar'!$C$35:$C$37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Plano de execução p'!$D$10</c:f>
              <c:strCache>
                <c:ptCount val="1"/>
                <c:pt idx="0">
                  <c:v>DATA DE 
INÍCIO</c:v>
                </c:pt>
              </c:strCache>
            </c:strRef>
          </c:tx>
          <c:spPr>
            <a:noFill/>
            <a:ln>
              <a:noFill/>
            </a:ln>
            <a:effectLst/>
          </c:spPr>
          <c:invertIfNegative val="0"/>
          <c:cat>
            <c:strRef>
              <c:f>'EM BRANCO - Plano de execução p'!$B$11:$B$22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'EM BRANCO - Plano de execução p'!$D$11:$D$22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'EM BRANCO - Plano de execução p'!$F$10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'EM BRANCO - Plano de execução p'!$B$11:$B$22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'EM BRANCO - Plano de execução p'!$F$11:$F$22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Plano de execução p'!$B$26:$B$30</c:f>
              <c:strCache>
                <c:ptCount val="5"/>
                <c:pt idx="0">
                  <c:v>Não iniciado</c:v>
                </c:pt>
                <c:pt idx="1">
                  <c:v>Em andamento</c:v>
                </c:pt>
                <c:pt idx="2">
                  <c:v>Concluído</c:v>
                </c:pt>
                <c:pt idx="3">
                  <c:v>Atrasado</c:v>
                </c:pt>
                <c:pt idx="4">
                  <c:v>Em espera</c:v>
                </c:pt>
              </c:strCache>
            </c:strRef>
          </c:cat>
          <c:val>
            <c:numRef>
              <c:f>'EM BRANCO - Plano de execução p'!$C$26:$C$30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Plano de execução p'!$B$26:$B$30</c:f>
              <c:strCache>
                <c:ptCount val="5"/>
                <c:pt idx="0">
                  <c:v>Não iniciado</c:v>
                </c:pt>
                <c:pt idx="1">
                  <c:v>Em andamento</c:v>
                </c:pt>
                <c:pt idx="2">
                  <c:v>Concluído</c:v>
                </c:pt>
                <c:pt idx="3">
                  <c:v>Atrasado</c:v>
                </c:pt>
                <c:pt idx="4">
                  <c:v>Em espera</c:v>
                </c:pt>
              </c:strCache>
            </c:strRef>
          </c:cat>
          <c:val>
            <c:numRef>
              <c:f>'EM BRANCO - Plano de execução p'!$C$26:$C$30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'EM BRANCO - Plano de execução p'!$F$25:$F$26</c:f>
              <c:strCache>
                <c:ptCount val="2"/>
                <c:pt idx="0">
                  <c:v>PLANEJADO</c:v>
                </c:pt>
                <c:pt idx="1">
                  <c:v>REAL</c:v>
                </c:pt>
              </c:strCache>
            </c:strRef>
          </c:cat>
          <c:val>
            <c:numRef>
              <c:f>'EM BRANCO - Plano de execução p'!$G$25:$G$26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'EM BRANCO - Plano de execução p'!$F$34:$F$36</c:f>
              <c:strCache>
                <c:ptCount val="3"/>
                <c:pt idx="0">
                  <c:v>Decisões</c:v>
                </c:pt>
                <c:pt idx="1">
                  <c:v>Ações</c:v>
                </c:pt>
                <c:pt idx="2">
                  <c:v>Solicitações de mudança </c:v>
                </c:pt>
              </c:strCache>
            </c:strRef>
          </c:cat>
          <c:val>
            <c:numRef>
              <c:f>'EM BRANCO - Plano de execução p'!$G$34:$G$36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955&amp;utm_language=PT&amp;utm_source=template-excel&amp;utm_medium=content&amp;utm_campaign=ic-Preliminary+Project+Execution+Plan-excel-57955-pt&amp;lpa=ic+Preliminary+Project+Execution+Plan+excel+57955+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1092200</xdr:colOff>
      <xdr:row>0</xdr:row>
      <xdr:rowOff>38100</xdr:rowOff>
    </xdr:from>
    <xdr:to>
      <xdr:col>9</xdr:col>
      <xdr:colOff>12700</xdr:colOff>
      <xdr:row>0</xdr:row>
      <xdr:rowOff>544183</xdr:rowOff>
    </xdr:to>
    <xdr:pic>
      <xdr:nvPicPr>
        <xdr:cNvPr id="2" name="Picture 1">
          <a:hlinkClick xmlns:r="http://schemas.openxmlformats.org/officeDocument/2006/relationships" r:id="rId6"/>
          <a:extLst>
            <a:ext uri="{FF2B5EF4-FFF2-40B4-BE49-F238E27FC236}">
              <a16:creationId xmlns:a16="http://schemas.microsoft.com/office/drawing/2014/main" id="{6FC727AD-5764-006C-8156-A522D0F37728}"/>
            </a:ext>
          </a:extLst>
        </xdr:cNvPr>
        <xdr:cNvPicPr>
          <a:picLocks noChangeAspect="1"/>
        </xdr:cNvPicPr>
      </xdr:nvPicPr>
      <xdr:blipFill>
        <a:blip xmlns:r="http://schemas.openxmlformats.org/officeDocument/2006/relationships" r:embed="rId7"/>
        <a:stretch>
          <a:fillRect/>
        </a:stretch>
      </xdr:blipFill>
      <xdr:spPr>
        <a:xfrm>
          <a:off x="12115800" y="38100"/>
          <a:ext cx="2794000" cy="5060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935200" y="2044700"/>
          <a:ext cx="3175000" cy="3670300"/>
          <a:chOff x="16992600" y="7112000"/>
          <a:chExt cx="2908300" cy="367030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955&amp;utm_language=PT&amp;utm_source=template-excel&amp;utm_medium=content&amp;utm_campaign=ic-Preliminary+Project+Execution+Plan-excel-57955-pt&amp;lpa=ic+Preliminary+Project+Execution+Plan+excel+5795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workbookViewId="0">
      <pane ySplit="1" topLeftCell="A2" activePane="bottomLeft" state="frozen"/>
      <selection pane="bottomLeft"/>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23.5" style="6" customWidth="1"/>
    <col min="7" max="7" width="21.6640625" style="6" customWidth="1"/>
    <col min="8" max="8" width="17.83203125" style="6" customWidth="1"/>
    <col min="9" max="9" width="50.83203125" style="6" customWidth="1"/>
    <col min="10" max="10" width="3.33203125" style="6" customWidth="1"/>
    <col min="11" max="11" width="15.66406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57" t="s">
        <v>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6</v>
      </c>
      <c r="C2" s="19"/>
      <c r="D2" s="18"/>
      <c r="E2" s="18"/>
      <c r="F2" s="20" t="s">
        <v>7</v>
      </c>
      <c r="G2" s="21" t="s">
        <v>8</v>
      </c>
      <c r="H2" s="20" t="s">
        <v>9</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65"/>
      <c r="C3" s="66"/>
      <c r="D3" s="66"/>
      <c r="E3" s="67"/>
      <c r="F3" s="23" t="s">
        <v>1</v>
      </c>
      <c r="G3" s="63" t="s">
        <v>25</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11</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14</v>
      </c>
      <c r="C10" s="60" t="s">
        <v>15</v>
      </c>
      <c r="D10" s="61" t="s">
        <v>16</v>
      </c>
      <c r="E10" s="61" t="s">
        <v>17</v>
      </c>
      <c r="F10" s="62" t="s">
        <v>18</v>
      </c>
      <c r="G10" s="60" t="s">
        <v>0</v>
      </c>
      <c r="H10" s="60" t="s">
        <v>19</v>
      </c>
      <c r="I10" s="60" t="s">
        <v>20</v>
      </c>
      <c r="J10" s="9"/>
      <c r="K10" s="60" t="s">
        <v>0</v>
      </c>
      <c r="L10" s="9"/>
      <c r="M10" s="60"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21</v>
      </c>
      <c r="C11" s="2"/>
      <c r="D11" s="32">
        <v>45293</v>
      </c>
      <c r="E11" s="32">
        <v>45299</v>
      </c>
      <c r="F11" s="33">
        <f>IF(D11=0,0,E11-D11)</f>
        <v>6</v>
      </c>
      <c r="G11" s="2" t="s">
        <v>28</v>
      </c>
      <c r="H11" s="2" t="s">
        <v>23</v>
      </c>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24</v>
      </c>
      <c r="C12" s="4"/>
      <c r="D12" s="34">
        <v>45295</v>
      </c>
      <c r="E12" s="34">
        <v>45302</v>
      </c>
      <c r="F12" s="33">
        <f t="shared" ref="F12:F22" si="0">IF(D12=0,0,E12-D12)</f>
        <v>7</v>
      </c>
      <c r="G12" s="3" t="s">
        <v>28</v>
      </c>
      <c r="H12" s="3" t="s">
        <v>26</v>
      </c>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27</v>
      </c>
      <c r="C13" s="4"/>
      <c r="D13" s="34">
        <v>45298</v>
      </c>
      <c r="E13" s="34">
        <v>45302</v>
      </c>
      <c r="F13" s="33">
        <f t="shared" si="0"/>
        <v>4</v>
      </c>
      <c r="G13" s="3" t="s">
        <v>28</v>
      </c>
      <c r="H13" s="3" t="s">
        <v>29</v>
      </c>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30</v>
      </c>
      <c r="C14" s="11"/>
      <c r="D14" s="34">
        <v>45301</v>
      </c>
      <c r="E14" s="34">
        <v>45306</v>
      </c>
      <c r="F14" s="33">
        <f t="shared" si="0"/>
        <v>5</v>
      </c>
      <c r="G14" s="3" t="s">
        <v>28</v>
      </c>
      <c r="H14" s="3" t="s">
        <v>29</v>
      </c>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32</v>
      </c>
      <c r="C15" s="4"/>
      <c r="D15" s="34">
        <v>45304</v>
      </c>
      <c r="E15" s="34">
        <v>45311</v>
      </c>
      <c r="F15" s="33">
        <f t="shared" si="0"/>
        <v>7</v>
      </c>
      <c r="G15" s="3" t="s">
        <v>28</v>
      </c>
      <c r="H15" s="3" t="s">
        <v>29</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34</v>
      </c>
      <c r="C16" s="4"/>
      <c r="D16" s="34">
        <v>45307</v>
      </c>
      <c r="E16" s="34">
        <v>45320</v>
      </c>
      <c r="F16" s="33">
        <f t="shared" si="0"/>
        <v>13</v>
      </c>
      <c r="G16" s="3" t="s">
        <v>31</v>
      </c>
      <c r="H16" s="3" t="s">
        <v>23</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35</v>
      </c>
      <c r="C17" s="12"/>
      <c r="D17" s="34">
        <v>45310</v>
      </c>
      <c r="E17" s="32">
        <v>45323</v>
      </c>
      <c r="F17" s="33">
        <f t="shared" si="0"/>
        <v>13</v>
      </c>
      <c r="G17" s="3" t="s">
        <v>25</v>
      </c>
      <c r="H17" s="3" t="s">
        <v>23</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v>45313</v>
      </c>
      <c r="E18" s="32">
        <v>45331</v>
      </c>
      <c r="F18" s="33">
        <f t="shared" si="0"/>
        <v>18</v>
      </c>
      <c r="G18" s="3" t="s">
        <v>25</v>
      </c>
      <c r="H18" s="3" t="s">
        <v>23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v>45316</v>
      </c>
      <c r="E19" s="32">
        <v>45327</v>
      </c>
      <c r="F19" s="33">
        <f t="shared" si="0"/>
        <v>11</v>
      </c>
      <c r="G19" s="3" t="s">
        <v>25</v>
      </c>
      <c r="H19" s="3" t="s">
        <v>23</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v>45319</v>
      </c>
      <c r="E20" s="32">
        <v>45328</v>
      </c>
      <c r="F20" s="33">
        <f t="shared" si="0"/>
        <v>9</v>
      </c>
      <c r="G20" s="3" t="s">
        <v>33</v>
      </c>
      <c r="H20" s="3" t="s">
        <v>23</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v>45322</v>
      </c>
      <c r="E21" s="32">
        <v>45324</v>
      </c>
      <c r="F21" s="33">
        <f t="shared" si="0"/>
        <v>2</v>
      </c>
      <c r="G21" s="3" t="s">
        <v>22</v>
      </c>
      <c r="H21" s="3" t="s">
        <v>23</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v>45326</v>
      </c>
      <c r="E22" s="32">
        <v>45334</v>
      </c>
      <c r="F22" s="33">
        <f t="shared" si="0"/>
        <v>8</v>
      </c>
      <c r="G22" s="3" t="s">
        <v>22</v>
      </c>
      <c r="H22" s="3" t="s">
        <v>26</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43</v>
      </c>
      <c r="D25" s="47" t="s">
        <v>2</v>
      </c>
      <c r="F25" s="38" t="s">
        <v>44</v>
      </c>
      <c r="G25" s="36">
        <v>80000</v>
      </c>
    </row>
    <row r="26" spans="1:258" s="16" customFormat="1" ht="23" customHeight="1" thickBot="1">
      <c r="B26" s="28" t="s">
        <v>22</v>
      </c>
      <c r="C26" s="40">
        <f>COUNTIF(G11:G22, "Não iniciado")</f>
        <v>2</v>
      </c>
      <c r="D26" s="41">
        <f>IFERROR(C26/C31,"")</f>
        <v>0.16666666666666666</v>
      </c>
      <c r="F26" s="39" t="s">
        <v>45</v>
      </c>
      <c r="G26" s="37">
        <v>50000</v>
      </c>
    </row>
    <row r="27" spans="1:258" s="16" customFormat="1" ht="23" customHeight="1">
      <c r="B27" s="3" t="s">
        <v>25</v>
      </c>
      <c r="C27" s="40">
        <f>COUNTIF(G11:G22, "Em andamento")</f>
        <v>3</v>
      </c>
      <c r="D27" s="41">
        <f>IFERROR(C27/C31,"")</f>
        <v>0.25</v>
      </c>
    </row>
    <row r="28" spans="1:258" s="16" customFormat="1" ht="23" customHeight="1">
      <c r="B28" s="29" t="s">
        <v>28</v>
      </c>
      <c r="C28" s="40">
        <f>COUNTIF(G11:G22, "Concluído")</f>
        <v>5</v>
      </c>
      <c r="D28" s="41">
        <f>IFERROR(C28/C31,"")</f>
        <v>0.41666666666666669</v>
      </c>
    </row>
    <row r="29" spans="1:258" s="16" customFormat="1" ht="23" customHeight="1">
      <c r="B29" s="30" t="s">
        <v>31</v>
      </c>
      <c r="C29" s="40">
        <f>COUNTIF(G11:G22, "Atrasado")</f>
        <v>1</v>
      </c>
      <c r="D29" s="41">
        <f>IFERROR(C29/C31,"")</f>
        <v>8.3333333333333329E-2</v>
      </c>
    </row>
    <row r="30" spans="1:258" s="16" customFormat="1" ht="23" customHeight="1" thickBot="1">
      <c r="B30" s="31" t="s">
        <v>33</v>
      </c>
      <c r="C30" s="42">
        <f>COUNTIF(G11:G22, "Em espera")</f>
        <v>1</v>
      </c>
      <c r="D30" s="43">
        <f>IFERROR(C30/C31,"")</f>
        <v>8.3333333333333329E-2</v>
      </c>
    </row>
    <row r="31" spans="1:258" s="16" customFormat="1" ht="23" customHeight="1">
      <c r="B31" s="35" t="s">
        <v>3</v>
      </c>
      <c r="C31" s="44">
        <f>SUM(C26:C30)</f>
        <v>12</v>
      </c>
      <c r="D31" s="45">
        <f>SUM(D26:D30)</f>
        <v>1</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19</v>
      </c>
      <c r="C34" s="47" t="s">
        <v>43</v>
      </c>
      <c r="D34" s="47" t="s">
        <v>2</v>
      </c>
      <c r="F34" s="55" t="s">
        <v>48</v>
      </c>
      <c r="G34" s="36">
        <v>5</v>
      </c>
    </row>
    <row r="35" spans="1:258" s="16" customFormat="1" ht="23" customHeight="1">
      <c r="B35" s="13" t="s">
        <v>23</v>
      </c>
      <c r="C35" s="40">
        <f>COUNTIF(H11:H22, "Alta")</f>
        <v>7</v>
      </c>
      <c r="D35" s="41">
        <f>IFERROR(C35/C38,"")</f>
        <v>0.58333333333333337</v>
      </c>
      <c r="F35" s="54" t="s">
        <v>49</v>
      </c>
      <c r="G35" s="36">
        <v>2</v>
      </c>
    </row>
    <row r="36" spans="1:258" s="16" customFormat="1" ht="23" customHeight="1" thickBot="1">
      <c r="B36" s="14" t="s">
        <v>26</v>
      </c>
      <c r="C36" s="40">
        <f>COUNTIF(H11:H22, "Média")</f>
        <v>2</v>
      </c>
      <c r="D36" s="41">
        <f>IFERROR(C36/C38,"")</f>
        <v>0.16666666666666666</v>
      </c>
      <c r="F36" s="58" t="s">
        <v>50</v>
      </c>
      <c r="G36" s="37">
        <v>4</v>
      </c>
    </row>
    <row r="37" spans="1:258" s="16" customFormat="1" ht="23" customHeight="1" thickBot="1">
      <c r="B37" s="59" t="s">
        <v>29</v>
      </c>
      <c r="C37" s="42">
        <f>COUNTIF(H11:H22, "Baixa")</f>
        <v>3</v>
      </c>
      <c r="D37" s="43">
        <f>IFERROR(C37/C38,"")</f>
        <v>0.25</v>
      </c>
      <c r="F37" s="1"/>
      <c r="G37" s="1"/>
    </row>
    <row r="38" spans="1:258" s="16" customFormat="1" ht="23" customHeight="1">
      <c r="B38" s="35" t="s">
        <v>3</v>
      </c>
      <c r="C38" s="44">
        <f>SUM(C35:C37)</f>
        <v>12</v>
      </c>
      <c r="D38" s="45">
        <f>SUM(D35:D37)</f>
        <v>1</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68" t="s">
        <v>51</v>
      </c>
      <c r="C40" s="68"/>
      <c r="D40" s="68"/>
      <c r="E40" s="68"/>
      <c r="F40" s="68"/>
      <c r="G40" s="68"/>
      <c r="H40" s="68"/>
      <c r="I40" s="68"/>
      <c r="J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2">
    <mergeCell ref="B40:I40"/>
    <mergeCell ref="B3:E3"/>
  </mergeCells>
  <phoneticPr fontId="3" type="noConversion"/>
  <conditionalFormatting sqref="B26:B30">
    <cfRule type="containsText" dxfId="41" priority="37" operator="containsText" text="Concluído">
      <formula>NOT(ISERROR(SEARCH("Concluído",B26)))</formula>
    </cfRule>
    <cfRule type="containsText" dxfId="40" priority="39" operator="containsText" text="Não iniciado">
      <formula>NOT(ISERROR(SEARCH("Não iniciado",B26)))</formula>
    </cfRule>
    <cfRule type="containsText" dxfId="39" priority="38" operator="containsText" text="Em andamento">
      <formula>NOT(ISERROR(SEARCH("Em andamento",B26)))</formula>
    </cfRule>
    <cfRule type="containsText" dxfId="38" priority="36" operator="containsText" text="Em espera">
      <formula>NOT(ISERROR(SEARCH("Em espera",B26)))</formula>
    </cfRule>
    <cfRule type="containsText" dxfId="37" priority="35" operator="containsText" text="Atrasado">
      <formula>NOT(ISERROR(SEARCH("Atrasado",B26)))</formula>
    </cfRule>
  </conditionalFormatting>
  <conditionalFormatting sqref="B35:B37">
    <cfRule type="containsText" dxfId="36" priority="14" operator="containsText" text="Baixa">
      <formula>NOT(ISERROR(SEARCH("Baixa",B35)))</formula>
    </cfRule>
    <cfRule type="containsText" dxfId="35" priority="15" operator="containsText" text="Média">
      <formula>NOT(ISERROR(SEARCH("Média",B35)))</formula>
    </cfRule>
    <cfRule type="containsText" dxfId="34" priority="16" operator="containsText" text="Alta">
      <formula>NOT(ISERROR(SEARCH("Alta",B35)))</formula>
    </cfRule>
  </conditionalFormatting>
  <conditionalFormatting sqref="G3">
    <cfRule type="containsText" dxfId="33" priority="5" operator="containsText" text="Não iniciado">
      <formula>NOT(ISERROR(SEARCH("Não iniciado",G3)))</formula>
    </cfRule>
    <cfRule type="containsText" dxfId="32" priority="4" operator="containsText" text="Em andamento">
      <formula>NOT(ISERROR(SEARCH("Em andamento",G3)))</formula>
    </cfRule>
    <cfRule type="containsText" dxfId="31" priority="1" operator="containsText" text="Atrasado">
      <formula>NOT(ISERROR(SEARCH("Atrasado",G3)))</formula>
    </cfRule>
    <cfRule type="containsText" dxfId="30" priority="3" operator="containsText" text="Concluído">
      <formula>NOT(ISERROR(SEARCH("Concluído",G3)))</formula>
    </cfRule>
    <cfRule type="containsText" dxfId="29" priority="2" operator="containsText" text="Em espera">
      <formula>NOT(ISERROR(SEARCH("Em espera",G3)))</formula>
    </cfRule>
  </conditionalFormatting>
  <conditionalFormatting sqref="K11:K15 G11:G22">
    <cfRule type="containsText" dxfId="28" priority="40" operator="containsText" text="Atrasado">
      <formula>NOT(ISERROR(SEARCH("Atrasado",G11)))</formula>
    </cfRule>
    <cfRule type="containsText" dxfId="27" priority="60" operator="containsText" text="Em espera">
      <formula>NOT(ISERROR(SEARCH("Em espera",G11)))</formula>
    </cfRule>
    <cfRule type="containsText" dxfId="26" priority="63" operator="containsText" text="Não iniciado">
      <formula>NOT(ISERROR(SEARCH("Não iniciado",G11)))</formula>
    </cfRule>
    <cfRule type="containsText" dxfId="25" priority="62" operator="containsText" text="Em andamento">
      <formula>NOT(ISERROR(SEARCH("Em andamento",G11)))</formula>
    </cfRule>
    <cfRule type="containsText" dxfId="24" priority="61" operator="containsText" text="Concluído">
      <formula>NOT(ISERROR(SEARCH("Concluído",G11)))</formula>
    </cfRule>
  </conditionalFormatting>
  <conditionalFormatting sqref="M11:M14 H11:H22">
    <cfRule type="containsText" dxfId="23" priority="41" operator="containsText" text="Baixa">
      <formula>NOT(ISERROR(SEARCH("Baixa",H11)))</formula>
    </cfRule>
    <cfRule type="containsText" dxfId="22" priority="43" operator="containsText" text="Alta">
      <formula>NOT(ISERROR(SEARCH("Alta",H11)))</formula>
    </cfRule>
    <cfRule type="containsText" dxfId="21" priority="42" operator="containsText" text="Média">
      <formula>NOT(ISERROR(SEARCH("Média",H11)))</formula>
    </cfRule>
  </conditionalFormatting>
  <dataValidations count="2">
    <dataValidation type="list" allowBlank="1" showInputMessage="1" showErrorMessage="1" sqref="G11:G22 G3" xr:uid="{BEF7E677-7619-1544-B928-2846876EF993}">
      <formula1>$K$11:$K$15</formula1>
    </dataValidation>
    <dataValidation type="list" allowBlank="1" showInputMessage="1" showErrorMessage="1" sqref="H11:H22" xr:uid="{9D172C47-4C27-2D41-BCB6-1E823B5B1CF5}">
      <formula1>$M$11:$M$14</formula1>
    </dataValidation>
  </dataValidations>
  <hyperlinks>
    <hyperlink ref="B40:I40" r:id="rId1" display="CLIQUE AQUI PARA CRIAR NO SMARTSHEET" xr:uid="{BE734558-5D11-4068-9418-91D446748C73}"/>
  </hyperlinks>
  <pageMargins left="0.3" right="0.3" top="0.3" bottom="0.3" header="0" footer="0"/>
  <pageSetup scale="68"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topLeftCell="A5" workbookViewId="0">
      <selection activeCell="I38" sqref="I38"/>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23.33203125" style="6" customWidth="1"/>
    <col min="7" max="7" width="22.33203125" style="6" customWidth="1"/>
    <col min="8" max="8" width="17.83203125" style="6" customWidth="1"/>
    <col min="9" max="9" width="50.83203125" style="6" customWidth="1"/>
    <col min="10" max="10" width="3.33203125" style="6" customWidth="1"/>
    <col min="11" max="11" width="16.3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57" t="s">
        <v>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6</v>
      </c>
      <c r="C2" s="19"/>
      <c r="D2" s="18"/>
      <c r="E2" s="18"/>
      <c r="F2" s="20" t="s">
        <v>7</v>
      </c>
      <c r="G2" s="21" t="s">
        <v>8</v>
      </c>
      <c r="H2" s="20" t="s">
        <v>9</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56" customHeight="1" thickBot="1">
      <c r="A3" s="1"/>
      <c r="B3" s="65"/>
      <c r="C3" s="66"/>
      <c r="D3" s="66"/>
      <c r="E3" s="67"/>
      <c r="F3" s="23" t="s">
        <v>1</v>
      </c>
      <c r="G3" s="63"/>
      <c r="H3" s="24">
        <v>0.72</v>
      </c>
      <c r="I3" s="56" t="s">
        <v>10</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11</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14</v>
      </c>
      <c r="C10" s="60" t="s">
        <v>15</v>
      </c>
      <c r="D10" s="61" t="s">
        <v>16</v>
      </c>
      <c r="E10" s="61" t="s">
        <v>17</v>
      </c>
      <c r="F10" s="62" t="s">
        <v>18</v>
      </c>
      <c r="G10" s="60" t="s">
        <v>0</v>
      </c>
      <c r="H10" s="60" t="s">
        <v>19</v>
      </c>
      <c r="I10" s="60" t="s">
        <v>20</v>
      </c>
      <c r="J10" s="9"/>
      <c r="K10" s="60" t="s">
        <v>0</v>
      </c>
      <c r="L10" s="9"/>
      <c r="M10" s="60"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21</v>
      </c>
      <c r="C11" s="2"/>
      <c r="D11" s="32"/>
      <c r="E11" s="32"/>
      <c r="F11" s="33">
        <f>IF(D11=0,0,E11-D11)</f>
        <v>0</v>
      </c>
      <c r="G11" s="2"/>
      <c r="H11" s="2"/>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24</v>
      </c>
      <c r="C12" s="4"/>
      <c r="D12" s="34"/>
      <c r="E12" s="34"/>
      <c r="F12" s="33">
        <f t="shared" ref="F12:F22" si="0">IF(D12=0,0,E12-D12)</f>
        <v>0</v>
      </c>
      <c r="G12" s="3"/>
      <c r="H12" s="3"/>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27</v>
      </c>
      <c r="C13" s="4"/>
      <c r="D13" s="34"/>
      <c r="E13" s="34"/>
      <c r="F13" s="33">
        <f t="shared" si="0"/>
        <v>0</v>
      </c>
      <c r="G13" s="3"/>
      <c r="H13" s="3"/>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30</v>
      </c>
      <c r="C14" s="11"/>
      <c r="D14" s="34"/>
      <c r="E14" s="34"/>
      <c r="F14" s="33">
        <f t="shared" si="0"/>
        <v>0</v>
      </c>
      <c r="G14" s="3"/>
      <c r="H14" s="3"/>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32</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43</v>
      </c>
      <c r="D25" s="47" t="s">
        <v>2</v>
      </c>
      <c r="F25" s="38" t="s">
        <v>44</v>
      </c>
      <c r="G25" s="36">
        <v>0</v>
      </c>
    </row>
    <row r="26" spans="1:258" s="16" customFormat="1" ht="23" customHeight="1" thickBot="1">
      <c r="B26" s="28" t="s">
        <v>22</v>
      </c>
      <c r="C26" s="40">
        <f>COUNTIF(G11:G22, "Não iniciado")</f>
        <v>0</v>
      </c>
      <c r="D26" s="41" t="str">
        <f>IFERROR(C26/C31,"")</f>
        <v/>
      </c>
      <c r="F26" s="39" t="s">
        <v>45</v>
      </c>
      <c r="G26" s="37">
        <v>0</v>
      </c>
    </row>
    <row r="27" spans="1:258" s="16" customFormat="1" ht="23" customHeight="1">
      <c r="B27" s="3" t="s">
        <v>25</v>
      </c>
      <c r="C27" s="40">
        <f>COUNTIF(G11:G22, "Em andamento")</f>
        <v>0</v>
      </c>
      <c r="D27" s="41" t="str">
        <f>IFERROR(C27/C31,"")</f>
        <v/>
      </c>
    </row>
    <row r="28" spans="1:258" s="16" customFormat="1" ht="23" customHeight="1">
      <c r="B28" s="29" t="s">
        <v>28</v>
      </c>
      <c r="C28" s="40">
        <f>COUNTIF(G11:G22, "Concluído")</f>
        <v>0</v>
      </c>
      <c r="D28" s="41" t="str">
        <f>IFERROR(C28/C31,"")</f>
        <v/>
      </c>
    </row>
    <row r="29" spans="1:258" s="16" customFormat="1" ht="23" customHeight="1">
      <c r="B29" s="30" t="s">
        <v>31</v>
      </c>
      <c r="C29" s="40">
        <f>COUNTIF(G11:G22, "Atrasado")</f>
        <v>0</v>
      </c>
      <c r="D29" s="41" t="str">
        <f>IFERROR(C29/C31,"")</f>
        <v/>
      </c>
    </row>
    <row r="30" spans="1:258" s="16" customFormat="1" ht="23" customHeight="1" thickBot="1">
      <c r="B30" s="31" t="s">
        <v>33</v>
      </c>
      <c r="C30" s="42">
        <f>COUNTIF(G11:G22, "Em espera")</f>
        <v>0</v>
      </c>
      <c r="D30" s="43" t="str">
        <f>IFERROR(C30/C31,"")</f>
        <v/>
      </c>
    </row>
    <row r="31" spans="1:258" s="16" customFormat="1" ht="23" customHeight="1">
      <c r="B31" s="35" t="s">
        <v>3</v>
      </c>
      <c r="C31" s="44">
        <f>SUM(C26:C30)</f>
        <v>0</v>
      </c>
      <c r="D31" s="45">
        <f>SUM(D26:D30)</f>
        <v>0</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19</v>
      </c>
      <c r="C34" s="47" t="s">
        <v>43</v>
      </c>
      <c r="D34" s="47" t="s">
        <v>2</v>
      </c>
      <c r="F34" s="55" t="s">
        <v>48</v>
      </c>
      <c r="G34" s="36">
        <v>0</v>
      </c>
    </row>
    <row r="35" spans="1:258" s="16" customFormat="1" ht="23" customHeight="1">
      <c r="B35" s="13" t="s">
        <v>23</v>
      </c>
      <c r="C35" s="40">
        <f>COUNTIF(H11:H22, "Alta")</f>
        <v>0</v>
      </c>
      <c r="D35" s="41" t="str">
        <f>IFERROR(C35/C38,"")</f>
        <v/>
      </c>
      <c r="F35" s="54" t="s">
        <v>49</v>
      </c>
      <c r="G35" s="36">
        <v>0</v>
      </c>
    </row>
    <row r="36" spans="1:258" s="16" customFormat="1" ht="23" customHeight="1" thickBot="1">
      <c r="B36" s="14" t="s">
        <v>26</v>
      </c>
      <c r="C36" s="40">
        <f>COUNTIF(H11:H22, "Média")</f>
        <v>0</v>
      </c>
      <c r="D36" s="41" t="str">
        <f>IFERROR(C36/C38,"")</f>
        <v/>
      </c>
      <c r="F36" s="58" t="s">
        <v>50</v>
      </c>
      <c r="G36" s="37">
        <v>0</v>
      </c>
    </row>
    <row r="37" spans="1:258" s="16" customFormat="1" ht="23" customHeight="1" thickBot="1">
      <c r="B37" s="59" t="s">
        <v>29</v>
      </c>
      <c r="C37" s="42">
        <f>COUNTIF(H11:H22, "Baixa")</f>
        <v>0</v>
      </c>
      <c r="D37" s="43" t="str">
        <f>IFERROR(C37/C38,"")</f>
        <v/>
      </c>
      <c r="F37" s="1"/>
      <c r="G37" s="1"/>
    </row>
    <row r="38" spans="1:258" s="16" customFormat="1" ht="23" customHeight="1">
      <c r="B38" s="35" t="s">
        <v>3</v>
      </c>
      <c r="C38" s="44">
        <f>SUM(C35:C37)</f>
        <v>0</v>
      </c>
      <c r="D38" s="45">
        <f>SUM(D35:D37)</f>
        <v>0</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11" operator="containsText" text="Concluído">
      <formula>NOT(ISERROR(SEARCH("Concluído",B26)))</formula>
    </cfRule>
    <cfRule type="containsText" dxfId="19" priority="13" operator="containsText" text="Não iniciado">
      <formula>NOT(ISERROR(SEARCH("Não iniciado",B26)))</formula>
    </cfRule>
    <cfRule type="containsText" dxfId="18" priority="12" operator="containsText" text="Em andamento">
      <formula>NOT(ISERROR(SEARCH("Em andamento",B26)))</formula>
    </cfRule>
    <cfRule type="containsText" dxfId="17" priority="10" operator="containsText" text="Em espera">
      <formula>NOT(ISERROR(SEARCH("Em espera",B26)))</formula>
    </cfRule>
    <cfRule type="containsText" dxfId="16" priority="9" operator="containsText" text="Atrasado">
      <formula>NOT(ISERROR(SEARCH("Atrasado",B26)))</formula>
    </cfRule>
  </conditionalFormatting>
  <conditionalFormatting sqref="B35:B37">
    <cfRule type="containsText" dxfId="15" priority="6" operator="containsText" text="Baixa">
      <formula>NOT(ISERROR(SEARCH("Baixa",B35)))</formula>
    </cfRule>
    <cfRule type="containsText" dxfId="14" priority="7" operator="containsText" text="Média">
      <formula>NOT(ISERROR(SEARCH("Média",B35)))</formula>
    </cfRule>
    <cfRule type="containsText" dxfId="13" priority="8" operator="containsText" text="Alta">
      <formula>NOT(ISERROR(SEARCH("Alta",B35)))</formula>
    </cfRule>
  </conditionalFormatting>
  <conditionalFormatting sqref="G3">
    <cfRule type="containsText" dxfId="12" priority="5" operator="containsText" text="Não iniciado">
      <formula>NOT(ISERROR(SEARCH("Não iniciado",G3)))</formula>
    </cfRule>
    <cfRule type="containsText" dxfId="11" priority="4" operator="containsText" text="Em andamento">
      <formula>NOT(ISERROR(SEARCH("Em andamento",G3)))</formula>
    </cfRule>
    <cfRule type="containsText" dxfId="10" priority="1" operator="containsText" text="Atrasado">
      <formula>NOT(ISERROR(SEARCH("Atrasado",G3)))</formula>
    </cfRule>
    <cfRule type="containsText" dxfId="9" priority="3" operator="containsText" text="Concluído">
      <formula>NOT(ISERROR(SEARCH("Concluído",G3)))</formula>
    </cfRule>
    <cfRule type="containsText" dxfId="8" priority="2" operator="containsText" text="Em espera">
      <formula>NOT(ISERROR(SEARCH("Em espera",G3)))</formula>
    </cfRule>
  </conditionalFormatting>
  <conditionalFormatting sqref="K11:K15 G11:G22">
    <cfRule type="containsText" dxfId="7" priority="14" operator="containsText" text="Atrasado">
      <formula>NOT(ISERROR(SEARCH("Atrasado",G11)))</formula>
    </cfRule>
    <cfRule type="containsText" dxfId="6" priority="18" operator="containsText" text="Em espera">
      <formula>NOT(ISERROR(SEARCH("Em espera",G11)))</formula>
    </cfRule>
    <cfRule type="containsText" dxfId="5" priority="21" operator="containsText" text="Não iniciado">
      <formula>NOT(ISERROR(SEARCH("Não iniciado",G11)))</formula>
    </cfRule>
    <cfRule type="containsText" dxfId="4" priority="20" operator="containsText" text="Em andamento">
      <formula>NOT(ISERROR(SEARCH("Em andamento",G11)))</formula>
    </cfRule>
    <cfRule type="containsText" dxfId="3" priority="19" operator="containsText" text="Concluído">
      <formula>NOT(ISERROR(SEARCH("Concluído",G11)))</formula>
    </cfRule>
  </conditionalFormatting>
  <conditionalFormatting sqref="M11:M14 H11:H22">
    <cfRule type="containsText" dxfId="2" priority="15" operator="containsText" text="Baixa">
      <formula>NOT(ISERROR(SEARCH("Baixa",H11)))</formula>
    </cfRule>
    <cfRule type="containsText" dxfId="1" priority="17" operator="containsText" text="Alta">
      <formula>NOT(ISERROR(SEARCH("Alta",H11)))</formula>
    </cfRule>
    <cfRule type="containsText" dxfId="0" priority="16" operator="containsText" text="Média">
      <formula>NOT(ISERROR(SEARCH("Média",H11)))</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D27" sqref="D27"/>
    </sheetView>
  </sheetViews>
  <sheetFormatPr baseColWidth="10" defaultColWidth="10.83203125" defaultRowHeight="15"/>
  <cols>
    <col min="1" max="1" width="3.33203125" style="64" customWidth="1"/>
    <col min="2" max="2" width="88.33203125" style="64" customWidth="1"/>
    <col min="3" max="16384" width="10.83203125" style="64"/>
  </cols>
  <sheetData>
    <row r="1" spans="2:2" ht="20" customHeight="1"/>
    <row r="2" spans="2:2" ht="108" customHeight="1">
      <c r="B2" s="5"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Plano de execução preliminar</vt:lpstr>
      <vt:lpstr>EM BRANCO - Plano de execução p</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2024-03-12T19:47:37Z</dcterms:modified>
</cp:coreProperties>
</file>